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AC\PAC-2_COMMUNICATIONS\3. Website\Content\Procurement\IT tender\update 08_05_2018\"/>
    </mc:Choice>
  </mc:AlternateContent>
  <bookViews>
    <workbookView xWindow="13620" yWindow="105" windowWidth="15195" windowHeight="12270" firstSheet="1" activeTab="3"/>
  </bookViews>
  <sheets>
    <sheet name="ANNEXES" sheetId="12" state="hidden" r:id="rId1"/>
    <sheet name="Connection Table" sheetId="7" r:id="rId2"/>
    <sheet name="Staff Capacity" sheetId="3" r:id="rId3"/>
    <sheet name="Technical Expertise Table" sheetId="6" r:id="rId4"/>
    <sheet name="Technical Capacity" sheetId="2" r:id="rId5"/>
    <sheet name="Reference data" sheetId="4" state="hidden" r:id="rId6"/>
    <sheet name="Projects List" sheetId="11" r:id="rId7"/>
    <sheet name="Projects Evaluation" sheetId="10" r:id="rId8"/>
  </sheets>
  <definedNames>
    <definedName name="_xlnm._FilterDatabase" localSheetId="1" hidden="1">'Connection Table'!$A$4:$H$213</definedName>
    <definedName name="CUSTOMER_TYPE">'Reference data'!$D$16:$D$18</definedName>
    <definedName name="EMPLOYMENT">'Reference data'!$A$16:$A$18</definedName>
    <definedName name="EXP_REQ">'Reference data'!$C$16:$C$17</definedName>
    <definedName name="LE">#REF!,#REF!</definedName>
    <definedName name="_xlnm.Print_Area" localSheetId="0">ANNEXES!$A$1:$D$17</definedName>
    <definedName name="_xlnm.Print_Area" localSheetId="1">'Connection Table'!$A$1:$H$55</definedName>
    <definedName name="_xlnm.Print_Area" localSheetId="7">'Projects Evaluation'!$A$2:$G$11</definedName>
    <definedName name="_xlnm.Print_Area" localSheetId="6">'Projects List'!$A$2:$O$28</definedName>
    <definedName name="_xlnm.Print_Area" localSheetId="5">'Reference data'!$A$1:$A$18</definedName>
    <definedName name="_xlnm.Print_Area" localSheetId="2">'Staff Capacity'!$B$2:$I$18</definedName>
    <definedName name="_xlnm.Print_Area" localSheetId="4">'Technical Capacity'!$A$2:$V$21</definedName>
    <definedName name="_xlnm.Print_Area" localSheetId="3">'Technical Expertise Table'!$A$2:$R$50</definedName>
    <definedName name="_xlnm.Print_Titles" localSheetId="1">'Connection Table'!$4:$4</definedName>
    <definedName name="_xlnm.Print_Titles" localSheetId="6">'Projects List'!$4:$4</definedName>
    <definedName name="_xlnm.Print_Titles" localSheetId="3">'Technical Expertise Table'!$4:$4</definedName>
    <definedName name="PROFILE">'Reference data'!$A$21:$A$31</definedName>
    <definedName name="PROFILE_LOOKUP">'Reference data'!$A$21:$B$31</definedName>
    <definedName name="solver_adj" localSheetId="5" hidden="1">'Reference data'!$H$2</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lhs1" localSheetId="5" hidden="1">'Reference data'!$I$13</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1</definedName>
    <definedName name="solver_nwt" localSheetId="5" hidden="1">1</definedName>
    <definedName name="solver_opt" localSheetId="5" hidden="1">'Reference data'!$I$13</definedName>
    <definedName name="solver_pre" localSheetId="5" hidden="1">0.000001</definedName>
    <definedName name="solver_rbv" localSheetId="5" hidden="1">1</definedName>
    <definedName name="solver_rel1" localSheetId="5" hidden="1">1</definedName>
    <definedName name="solver_rhs1" localSheetId="5" hidden="1">60000</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1</definedName>
    <definedName name="solver_val" localSheetId="5" hidden="1">60000</definedName>
    <definedName name="solver_ver" localSheetId="5" hidden="1">3</definedName>
    <definedName name="YEARS_2012">'Reference data'!$F$16:$F$18</definedName>
    <definedName name="YEARS_2013">'Reference data'!$F$16:$F$19</definedName>
    <definedName name="YES_BLANK">'Reference data'!$H$16:$H$17</definedName>
  </definedNames>
  <calcPr calcId="152511"/>
</workbook>
</file>

<file path=xl/calcChain.xml><?xml version="1.0" encoding="utf-8"?>
<calcChain xmlns="http://schemas.openxmlformats.org/spreadsheetml/2006/main">
  <c r="AF6" i="6" l="1"/>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D17" i="3" l="1"/>
  <c r="G17" i="3"/>
  <c r="G10" i="10" l="1"/>
  <c r="F10" i="10"/>
  <c r="E10" i="10"/>
  <c r="F7" i="10"/>
  <c r="F6" i="10"/>
  <c r="F5" i="10"/>
  <c r="E5" i="10"/>
  <c r="G5" i="10"/>
  <c r="A2" i="11" l="1"/>
  <c r="C7" i="3" l="1"/>
  <c r="G7" i="10" l="1"/>
  <c r="G6" i="10"/>
  <c r="BD18" i="2"/>
  <c r="BB18" i="2"/>
  <c r="AZ18" i="2"/>
  <c r="AX18" i="2"/>
  <c r="AV18" i="2"/>
  <c r="B7" i="3"/>
  <c r="C21" i="4"/>
  <c r="G8" i="10" l="1"/>
  <c r="F8" i="10"/>
  <c r="C31" i="4"/>
  <c r="C30" i="4"/>
  <c r="C29" i="4"/>
  <c r="C28" i="4"/>
  <c r="C27" i="4"/>
  <c r="C26" i="4"/>
  <c r="C25" i="4"/>
  <c r="C24" i="4"/>
  <c r="C23" i="4"/>
  <c r="C22" i="4"/>
  <c r="I17" i="3" l="1"/>
  <c r="R6" i="11" l="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R5" i="11"/>
  <c r="D3" i="12" l="1"/>
  <c r="U5" i="2" l="1"/>
  <c r="S5" i="2"/>
  <c r="Q5" i="2"/>
  <c r="O5" i="2"/>
  <c r="M5" i="2"/>
  <c r="K5" i="2"/>
  <c r="I5" i="2"/>
  <c r="G5" i="2"/>
  <c r="E5" i="2"/>
  <c r="C5" i="2"/>
  <c r="B14" i="3"/>
  <c r="B10" i="3"/>
  <c r="B8" i="3"/>
  <c r="B11" i="3"/>
  <c r="B9" i="3"/>
  <c r="B15" i="3"/>
  <c r="B16" i="3"/>
  <c r="B12" i="3"/>
  <c r="B13" i="3"/>
  <c r="H12" i="3"/>
  <c r="P12" i="3" s="1"/>
  <c r="F12" i="3"/>
  <c r="N12" i="3" s="1"/>
  <c r="C12" i="3"/>
  <c r="K12" i="3" s="1"/>
  <c r="H11" i="3"/>
  <c r="P11" i="3" s="1"/>
  <c r="F11" i="3"/>
  <c r="N11" i="3" s="1"/>
  <c r="H10" i="3"/>
  <c r="P10" i="3" s="1"/>
  <c r="F10" i="3"/>
  <c r="N10" i="3" s="1"/>
  <c r="C10" i="3"/>
  <c r="K10" i="3" s="1"/>
  <c r="H9" i="3"/>
  <c r="P9" i="3" s="1"/>
  <c r="F9" i="3"/>
  <c r="N9" i="3" s="1"/>
  <c r="C9" i="3"/>
  <c r="K9" i="3" s="1"/>
  <c r="H8" i="3"/>
  <c r="P8" i="3" s="1"/>
  <c r="F8" i="3"/>
  <c r="N8" i="3" s="1"/>
  <c r="C8" i="3"/>
  <c r="K8" i="3" s="1"/>
  <c r="E10" i="3" l="1"/>
  <c r="E8" i="3"/>
  <c r="E9" i="3"/>
  <c r="E12" i="3"/>
  <c r="C9" i="7" l="1"/>
  <c r="C8" i="7"/>
  <c r="C7" i="7"/>
  <c r="E15" i="10" l="1"/>
  <c r="D10" i="10"/>
  <c r="D15" i="10" s="1"/>
  <c r="C10" i="10"/>
  <c r="C15" i="10" s="1"/>
  <c r="B10" i="10"/>
  <c r="B15" i="10" s="1"/>
  <c r="E7" i="10"/>
  <c r="D7" i="10"/>
  <c r="C7" i="10"/>
  <c r="B7" i="10"/>
  <c r="E6" i="10"/>
  <c r="D6" i="10"/>
  <c r="C6" i="10"/>
  <c r="B6" i="10"/>
  <c r="D5" i="10"/>
  <c r="C5" i="10"/>
  <c r="B5" i="10"/>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R4" i="11"/>
  <c r="F12" i="4"/>
  <c r="F11" i="4"/>
  <c r="A11" i="4"/>
  <c r="B11" i="4" s="1"/>
  <c r="F10" i="4"/>
  <c r="B10" i="4"/>
  <c r="F9" i="4"/>
  <c r="B9" i="4"/>
  <c r="F8" i="4"/>
  <c r="B8" i="4"/>
  <c r="F7" i="4"/>
  <c r="B7" i="4"/>
  <c r="F6" i="4"/>
  <c r="B6" i="4"/>
  <c r="F5" i="4"/>
  <c r="B5" i="4"/>
  <c r="F4" i="4"/>
  <c r="B4" i="4"/>
  <c r="F3" i="4"/>
  <c r="B3" i="4"/>
  <c r="AJ213" i="6"/>
  <c r="AI213" i="6"/>
  <c r="AH213" i="6"/>
  <c r="AG213" i="6"/>
  <c r="AE213" i="6"/>
  <c r="AD213" i="6"/>
  <c r="AC213" i="6"/>
  <c r="AB213" i="6"/>
  <c r="AA213" i="6"/>
  <c r="Z213" i="6"/>
  <c r="Y213" i="6"/>
  <c r="X213" i="6"/>
  <c r="V213" i="6"/>
  <c r="U213" i="6"/>
  <c r="A213" i="6"/>
  <c r="T213" i="6" s="1"/>
  <c r="AJ212" i="6"/>
  <c r="AI212" i="6"/>
  <c r="AH212" i="6"/>
  <c r="AG212" i="6"/>
  <c r="AE212" i="6"/>
  <c r="AD212" i="6"/>
  <c r="AC212" i="6"/>
  <c r="AB212" i="6"/>
  <c r="AA212" i="6"/>
  <c r="Z212" i="6"/>
  <c r="Y212" i="6"/>
  <c r="X212" i="6"/>
  <c r="V212" i="6"/>
  <c r="U212" i="6"/>
  <c r="A212" i="6"/>
  <c r="T212" i="6" s="1"/>
  <c r="AJ211" i="6"/>
  <c r="AI211" i="6"/>
  <c r="AH211" i="6"/>
  <c r="AG211" i="6"/>
  <c r="AE211" i="6"/>
  <c r="AD211" i="6"/>
  <c r="AC211" i="6"/>
  <c r="AB211" i="6"/>
  <c r="AA211" i="6"/>
  <c r="Z211" i="6"/>
  <c r="Y211" i="6"/>
  <c r="X211" i="6"/>
  <c r="V211" i="6"/>
  <c r="U211" i="6"/>
  <c r="A211" i="6"/>
  <c r="T211" i="6" s="1"/>
  <c r="AJ210" i="6"/>
  <c r="AI210" i="6"/>
  <c r="AH210" i="6"/>
  <c r="AG210" i="6"/>
  <c r="AE210" i="6"/>
  <c r="AD210" i="6"/>
  <c r="AC210" i="6"/>
  <c r="AB210" i="6"/>
  <c r="AA210" i="6"/>
  <c r="Z210" i="6"/>
  <c r="Y210" i="6"/>
  <c r="X210" i="6"/>
  <c r="V210" i="6"/>
  <c r="U210" i="6"/>
  <c r="A210" i="6"/>
  <c r="T210" i="6" s="1"/>
  <c r="AJ209" i="6"/>
  <c r="AI209" i="6"/>
  <c r="AH209" i="6"/>
  <c r="AG209" i="6"/>
  <c r="AE209" i="6"/>
  <c r="AD209" i="6"/>
  <c r="AC209" i="6"/>
  <c r="AB209" i="6"/>
  <c r="AA209" i="6"/>
  <c r="Z209" i="6"/>
  <c r="Y209" i="6"/>
  <c r="X209" i="6"/>
  <c r="V209" i="6"/>
  <c r="U209" i="6"/>
  <c r="A209" i="6"/>
  <c r="T209" i="6" s="1"/>
  <c r="AJ208" i="6"/>
  <c r="AI208" i="6"/>
  <c r="AH208" i="6"/>
  <c r="AG208" i="6"/>
  <c r="AE208" i="6"/>
  <c r="AD208" i="6"/>
  <c r="AC208" i="6"/>
  <c r="AB208" i="6"/>
  <c r="AA208" i="6"/>
  <c r="Z208" i="6"/>
  <c r="Y208" i="6"/>
  <c r="X208" i="6"/>
  <c r="V208" i="6"/>
  <c r="U208" i="6"/>
  <c r="A208" i="6"/>
  <c r="T208" i="6" s="1"/>
  <c r="AJ207" i="6"/>
  <c r="AI207" i="6"/>
  <c r="AH207" i="6"/>
  <c r="AG207" i="6"/>
  <c r="AE207" i="6"/>
  <c r="AD207" i="6"/>
  <c r="AC207" i="6"/>
  <c r="AB207" i="6"/>
  <c r="AA207" i="6"/>
  <c r="Z207" i="6"/>
  <c r="Y207" i="6"/>
  <c r="X207" i="6"/>
  <c r="V207" i="6"/>
  <c r="U207" i="6"/>
  <c r="A207" i="6"/>
  <c r="T207" i="6" s="1"/>
  <c r="AJ206" i="6"/>
  <c r="AI206" i="6"/>
  <c r="AH206" i="6"/>
  <c r="AG206" i="6"/>
  <c r="AE206" i="6"/>
  <c r="AD206" i="6"/>
  <c r="AC206" i="6"/>
  <c r="AB206" i="6"/>
  <c r="AA206" i="6"/>
  <c r="Z206" i="6"/>
  <c r="Y206" i="6"/>
  <c r="X206" i="6"/>
  <c r="V206" i="6"/>
  <c r="U206" i="6"/>
  <c r="A206" i="6"/>
  <c r="T206" i="6" s="1"/>
  <c r="AJ205" i="6"/>
  <c r="AI205" i="6"/>
  <c r="AH205" i="6"/>
  <c r="AG205" i="6"/>
  <c r="AE205" i="6"/>
  <c r="AD205" i="6"/>
  <c r="AC205" i="6"/>
  <c r="AB205" i="6"/>
  <c r="AA205" i="6"/>
  <c r="Z205" i="6"/>
  <c r="Y205" i="6"/>
  <c r="X205" i="6"/>
  <c r="V205" i="6"/>
  <c r="U205" i="6"/>
  <c r="A205" i="6"/>
  <c r="T205" i="6" s="1"/>
  <c r="AJ204" i="6"/>
  <c r="AI204" i="6"/>
  <c r="AH204" i="6"/>
  <c r="AG204" i="6"/>
  <c r="AE204" i="6"/>
  <c r="AD204" i="6"/>
  <c r="AC204" i="6"/>
  <c r="AB204" i="6"/>
  <c r="AA204" i="6"/>
  <c r="Z204" i="6"/>
  <c r="Y204" i="6"/>
  <c r="X204" i="6"/>
  <c r="V204" i="6"/>
  <c r="U204" i="6"/>
  <c r="A204" i="6"/>
  <c r="T204" i="6" s="1"/>
  <c r="AJ203" i="6"/>
  <c r="AI203" i="6"/>
  <c r="AH203" i="6"/>
  <c r="AG203" i="6"/>
  <c r="AE203" i="6"/>
  <c r="AD203" i="6"/>
  <c r="AC203" i="6"/>
  <c r="AB203" i="6"/>
  <c r="AA203" i="6"/>
  <c r="Z203" i="6"/>
  <c r="Y203" i="6"/>
  <c r="X203" i="6"/>
  <c r="V203" i="6"/>
  <c r="U203" i="6"/>
  <c r="A203" i="6"/>
  <c r="T203" i="6" s="1"/>
  <c r="AJ202" i="6"/>
  <c r="AI202" i="6"/>
  <c r="AH202" i="6"/>
  <c r="AG202" i="6"/>
  <c r="AE202" i="6"/>
  <c r="AD202" i="6"/>
  <c r="AC202" i="6"/>
  <c r="AB202" i="6"/>
  <c r="AA202" i="6"/>
  <c r="Z202" i="6"/>
  <c r="Y202" i="6"/>
  <c r="X202" i="6"/>
  <c r="V202" i="6"/>
  <c r="U202" i="6"/>
  <c r="A202" i="6"/>
  <c r="T202" i="6" s="1"/>
  <c r="AJ201" i="6"/>
  <c r="AI201" i="6"/>
  <c r="AH201" i="6"/>
  <c r="AG201" i="6"/>
  <c r="AE201" i="6"/>
  <c r="AD201" i="6"/>
  <c r="AC201" i="6"/>
  <c r="AB201" i="6"/>
  <c r="AA201" i="6"/>
  <c r="Z201" i="6"/>
  <c r="Y201" i="6"/>
  <c r="X201" i="6"/>
  <c r="V201" i="6"/>
  <c r="U201" i="6"/>
  <c r="A201" i="6"/>
  <c r="T201" i="6" s="1"/>
  <c r="AJ200" i="6"/>
  <c r="AI200" i="6"/>
  <c r="AH200" i="6"/>
  <c r="AG200" i="6"/>
  <c r="AE200" i="6"/>
  <c r="AD200" i="6"/>
  <c r="AC200" i="6"/>
  <c r="AB200" i="6"/>
  <c r="AA200" i="6"/>
  <c r="Z200" i="6"/>
  <c r="Y200" i="6"/>
  <c r="X200" i="6"/>
  <c r="V200" i="6"/>
  <c r="U200" i="6"/>
  <c r="A200" i="6"/>
  <c r="T200" i="6" s="1"/>
  <c r="AJ199" i="6"/>
  <c r="AI199" i="6"/>
  <c r="AH199" i="6"/>
  <c r="AG199" i="6"/>
  <c r="AE199" i="6"/>
  <c r="AD199" i="6"/>
  <c r="AC199" i="6"/>
  <c r="AB199" i="6"/>
  <c r="AA199" i="6"/>
  <c r="Z199" i="6"/>
  <c r="Y199" i="6"/>
  <c r="X199" i="6"/>
  <c r="V199" i="6"/>
  <c r="U199" i="6"/>
  <c r="A199" i="6"/>
  <c r="T199" i="6" s="1"/>
  <c r="AJ198" i="6"/>
  <c r="AI198" i="6"/>
  <c r="AH198" i="6"/>
  <c r="AG198" i="6"/>
  <c r="AE198" i="6"/>
  <c r="AD198" i="6"/>
  <c r="AC198" i="6"/>
  <c r="AB198" i="6"/>
  <c r="AA198" i="6"/>
  <c r="Z198" i="6"/>
  <c r="Y198" i="6"/>
  <c r="X198" i="6"/>
  <c r="V198" i="6"/>
  <c r="U198" i="6"/>
  <c r="A198" i="6"/>
  <c r="T198" i="6" s="1"/>
  <c r="AJ197" i="6"/>
  <c r="AI197" i="6"/>
  <c r="AH197" i="6"/>
  <c r="AG197" i="6"/>
  <c r="AE197" i="6"/>
  <c r="AD197" i="6"/>
  <c r="AC197" i="6"/>
  <c r="AB197" i="6"/>
  <c r="AA197" i="6"/>
  <c r="Z197" i="6"/>
  <c r="Y197" i="6"/>
  <c r="X197" i="6"/>
  <c r="V197" i="6"/>
  <c r="U197" i="6"/>
  <c r="A197" i="6"/>
  <c r="T197" i="6" s="1"/>
  <c r="AJ196" i="6"/>
  <c r="AI196" i="6"/>
  <c r="AH196" i="6"/>
  <c r="AG196" i="6"/>
  <c r="AE196" i="6"/>
  <c r="AD196" i="6"/>
  <c r="AC196" i="6"/>
  <c r="AB196" i="6"/>
  <c r="AA196" i="6"/>
  <c r="Z196" i="6"/>
  <c r="Y196" i="6"/>
  <c r="X196" i="6"/>
  <c r="V196" i="6"/>
  <c r="U196" i="6"/>
  <c r="A196" i="6"/>
  <c r="T196" i="6" s="1"/>
  <c r="AJ195" i="6"/>
  <c r="AI195" i="6"/>
  <c r="AH195" i="6"/>
  <c r="AG195" i="6"/>
  <c r="AE195" i="6"/>
  <c r="AD195" i="6"/>
  <c r="AC195" i="6"/>
  <c r="AB195" i="6"/>
  <c r="AA195" i="6"/>
  <c r="Z195" i="6"/>
  <c r="Y195" i="6"/>
  <c r="X195" i="6"/>
  <c r="V195" i="6"/>
  <c r="U195" i="6"/>
  <c r="A195" i="6"/>
  <c r="T195" i="6" s="1"/>
  <c r="AJ194" i="6"/>
  <c r="AI194" i="6"/>
  <c r="AH194" i="6"/>
  <c r="AG194" i="6"/>
  <c r="AE194" i="6"/>
  <c r="AD194" i="6"/>
  <c r="AC194" i="6"/>
  <c r="AB194" i="6"/>
  <c r="AA194" i="6"/>
  <c r="Z194" i="6"/>
  <c r="Y194" i="6"/>
  <c r="X194" i="6"/>
  <c r="V194" i="6"/>
  <c r="U194" i="6"/>
  <c r="A194" i="6"/>
  <c r="T194" i="6" s="1"/>
  <c r="AJ193" i="6"/>
  <c r="AI193" i="6"/>
  <c r="AH193" i="6"/>
  <c r="AG193" i="6"/>
  <c r="AE193" i="6"/>
  <c r="AD193" i="6"/>
  <c r="AC193" i="6"/>
  <c r="AB193" i="6"/>
  <c r="AA193" i="6"/>
  <c r="Z193" i="6"/>
  <c r="Y193" i="6"/>
  <c r="X193" i="6"/>
  <c r="V193" i="6"/>
  <c r="U193" i="6"/>
  <c r="A193" i="6"/>
  <c r="T193" i="6" s="1"/>
  <c r="AJ192" i="6"/>
  <c r="AI192" i="6"/>
  <c r="AH192" i="6"/>
  <c r="AG192" i="6"/>
  <c r="AE192" i="6"/>
  <c r="AD192" i="6"/>
  <c r="AC192" i="6"/>
  <c r="AB192" i="6"/>
  <c r="AA192" i="6"/>
  <c r="Z192" i="6"/>
  <c r="Y192" i="6"/>
  <c r="X192" i="6"/>
  <c r="V192" i="6"/>
  <c r="U192" i="6"/>
  <c r="A192" i="6"/>
  <c r="T192" i="6" s="1"/>
  <c r="AJ191" i="6"/>
  <c r="AI191" i="6"/>
  <c r="AH191" i="6"/>
  <c r="AG191" i="6"/>
  <c r="AE191" i="6"/>
  <c r="AD191" i="6"/>
  <c r="AC191" i="6"/>
  <c r="AB191" i="6"/>
  <c r="AA191" i="6"/>
  <c r="Z191" i="6"/>
  <c r="Y191" i="6"/>
  <c r="X191" i="6"/>
  <c r="V191" i="6"/>
  <c r="U191" i="6"/>
  <c r="A191" i="6"/>
  <c r="T191" i="6" s="1"/>
  <c r="AJ190" i="6"/>
  <c r="AI190" i="6"/>
  <c r="AH190" i="6"/>
  <c r="AG190" i="6"/>
  <c r="AE190" i="6"/>
  <c r="AD190" i="6"/>
  <c r="AC190" i="6"/>
  <c r="AB190" i="6"/>
  <c r="AA190" i="6"/>
  <c r="Z190" i="6"/>
  <c r="Y190" i="6"/>
  <c r="X190" i="6"/>
  <c r="V190" i="6"/>
  <c r="U190" i="6"/>
  <c r="A190" i="6"/>
  <c r="T190" i="6" s="1"/>
  <c r="AJ189" i="6"/>
  <c r="AI189" i="6"/>
  <c r="AH189" i="6"/>
  <c r="AG189" i="6"/>
  <c r="AE189" i="6"/>
  <c r="AD189" i="6"/>
  <c r="AC189" i="6"/>
  <c r="AB189" i="6"/>
  <c r="AA189" i="6"/>
  <c r="Z189" i="6"/>
  <c r="Y189" i="6"/>
  <c r="X189" i="6"/>
  <c r="V189" i="6"/>
  <c r="U189" i="6"/>
  <c r="A189" i="6"/>
  <c r="T189" i="6" s="1"/>
  <c r="AJ188" i="6"/>
  <c r="AI188" i="6"/>
  <c r="AH188" i="6"/>
  <c r="AG188" i="6"/>
  <c r="AE188" i="6"/>
  <c r="AD188" i="6"/>
  <c r="AC188" i="6"/>
  <c r="AB188" i="6"/>
  <c r="AA188" i="6"/>
  <c r="Z188" i="6"/>
  <c r="Y188" i="6"/>
  <c r="X188" i="6"/>
  <c r="V188" i="6"/>
  <c r="U188" i="6"/>
  <c r="A188" i="6"/>
  <c r="T188" i="6" s="1"/>
  <c r="AJ187" i="6"/>
  <c r="AI187" i="6"/>
  <c r="AH187" i="6"/>
  <c r="AG187" i="6"/>
  <c r="AE187" i="6"/>
  <c r="AD187" i="6"/>
  <c r="AC187" i="6"/>
  <c r="AB187" i="6"/>
  <c r="AA187" i="6"/>
  <c r="Z187" i="6"/>
  <c r="Y187" i="6"/>
  <c r="X187" i="6"/>
  <c r="V187" i="6"/>
  <c r="U187" i="6"/>
  <c r="A187" i="6"/>
  <c r="T187" i="6" s="1"/>
  <c r="AJ186" i="6"/>
  <c r="AI186" i="6"/>
  <c r="AH186" i="6"/>
  <c r="AG186" i="6"/>
  <c r="AE186" i="6"/>
  <c r="AD186" i="6"/>
  <c r="AC186" i="6"/>
  <c r="AB186" i="6"/>
  <c r="AA186" i="6"/>
  <c r="Z186" i="6"/>
  <c r="Y186" i="6"/>
  <c r="X186" i="6"/>
  <c r="V186" i="6"/>
  <c r="U186" i="6"/>
  <c r="A186" i="6"/>
  <c r="T186" i="6" s="1"/>
  <c r="AJ185" i="6"/>
  <c r="AI185" i="6"/>
  <c r="AH185" i="6"/>
  <c r="AG185" i="6"/>
  <c r="AE185" i="6"/>
  <c r="AD185" i="6"/>
  <c r="AC185" i="6"/>
  <c r="AB185" i="6"/>
  <c r="AA185" i="6"/>
  <c r="Z185" i="6"/>
  <c r="Y185" i="6"/>
  <c r="X185" i="6"/>
  <c r="V185" i="6"/>
  <c r="U185" i="6"/>
  <c r="A185" i="6"/>
  <c r="T185" i="6" s="1"/>
  <c r="AJ184" i="6"/>
  <c r="AI184" i="6"/>
  <c r="AH184" i="6"/>
  <c r="AG184" i="6"/>
  <c r="AE184" i="6"/>
  <c r="AD184" i="6"/>
  <c r="AC184" i="6"/>
  <c r="AB184" i="6"/>
  <c r="AA184" i="6"/>
  <c r="Z184" i="6"/>
  <c r="Y184" i="6"/>
  <c r="X184" i="6"/>
  <c r="V184" i="6"/>
  <c r="U184" i="6"/>
  <c r="A184" i="6"/>
  <c r="T184" i="6" s="1"/>
  <c r="AJ183" i="6"/>
  <c r="AI183" i="6"/>
  <c r="AH183" i="6"/>
  <c r="AG183" i="6"/>
  <c r="AE183" i="6"/>
  <c r="AD183" i="6"/>
  <c r="AC183" i="6"/>
  <c r="AB183" i="6"/>
  <c r="AA183" i="6"/>
  <c r="Z183" i="6"/>
  <c r="Y183" i="6"/>
  <c r="X183" i="6"/>
  <c r="V183" i="6"/>
  <c r="U183" i="6"/>
  <c r="A183" i="6"/>
  <c r="T183" i="6" s="1"/>
  <c r="AJ182" i="6"/>
  <c r="AI182" i="6"/>
  <c r="AH182" i="6"/>
  <c r="AG182" i="6"/>
  <c r="AE182" i="6"/>
  <c r="AD182" i="6"/>
  <c r="AC182" i="6"/>
  <c r="AB182" i="6"/>
  <c r="AA182" i="6"/>
  <c r="Z182" i="6"/>
  <c r="Y182" i="6"/>
  <c r="X182" i="6"/>
  <c r="V182" i="6"/>
  <c r="U182" i="6"/>
  <c r="A182" i="6"/>
  <c r="T182" i="6" s="1"/>
  <c r="AJ181" i="6"/>
  <c r="AI181" i="6"/>
  <c r="AH181" i="6"/>
  <c r="AG181" i="6"/>
  <c r="AE181" i="6"/>
  <c r="AD181" i="6"/>
  <c r="AC181" i="6"/>
  <c r="AB181" i="6"/>
  <c r="AA181" i="6"/>
  <c r="Z181" i="6"/>
  <c r="Y181" i="6"/>
  <c r="X181" i="6"/>
  <c r="V181" i="6"/>
  <c r="U181" i="6"/>
  <c r="A181" i="6"/>
  <c r="T181" i="6" s="1"/>
  <c r="AJ180" i="6"/>
  <c r="AI180" i="6"/>
  <c r="AH180" i="6"/>
  <c r="AG180" i="6"/>
  <c r="AE180" i="6"/>
  <c r="AD180" i="6"/>
  <c r="AC180" i="6"/>
  <c r="AB180" i="6"/>
  <c r="AA180" i="6"/>
  <c r="Z180" i="6"/>
  <c r="Y180" i="6"/>
  <c r="X180" i="6"/>
  <c r="V180" i="6"/>
  <c r="U180" i="6"/>
  <c r="A180" i="6"/>
  <c r="T180" i="6" s="1"/>
  <c r="AJ179" i="6"/>
  <c r="AI179" i="6"/>
  <c r="AH179" i="6"/>
  <c r="AG179" i="6"/>
  <c r="AE179" i="6"/>
  <c r="AD179" i="6"/>
  <c r="AC179" i="6"/>
  <c r="AB179" i="6"/>
  <c r="AA179" i="6"/>
  <c r="Z179" i="6"/>
  <c r="Y179" i="6"/>
  <c r="X179" i="6"/>
  <c r="V179" i="6"/>
  <c r="U179" i="6"/>
  <c r="A179" i="6"/>
  <c r="T179" i="6" s="1"/>
  <c r="AJ178" i="6"/>
  <c r="AI178" i="6"/>
  <c r="AH178" i="6"/>
  <c r="AG178" i="6"/>
  <c r="AE178" i="6"/>
  <c r="AD178" i="6"/>
  <c r="AC178" i="6"/>
  <c r="AB178" i="6"/>
  <c r="AA178" i="6"/>
  <c r="Z178" i="6"/>
  <c r="Y178" i="6"/>
  <c r="X178" i="6"/>
  <c r="V178" i="6"/>
  <c r="U178" i="6"/>
  <c r="A178" i="6"/>
  <c r="T178" i="6" s="1"/>
  <c r="AJ177" i="6"/>
  <c r="AI177" i="6"/>
  <c r="AH177" i="6"/>
  <c r="AG177" i="6"/>
  <c r="AE177" i="6"/>
  <c r="AD177" i="6"/>
  <c r="AC177" i="6"/>
  <c r="AB177" i="6"/>
  <c r="AA177" i="6"/>
  <c r="Z177" i="6"/>
  <c r="Y177" i="6"/>
  <c r="X177" i="6"/>
  <c r="V177" i="6"/>
  <c r="U177" i="6"/>
  <c r="A177" i="6"/>
  <c r="T177" i="6" s="1"/>
  <c r="AJ176" i="6"/>
  <c r="AI176" i="6"/>
  <c r="AH176" i="6"/>
  <c r="AG176" i="6"/>
  <c r="AE176" i="6"/>
  <c r="AD176" i="6"/>
  <c r="AC176" i="6"/>
  <c r="AB176" i="6"/>
  <c r="AA176" i="6"/>
  <c r="Z176" i="6"/>
  <c r="Y176" i="6"/>
  <c r="X176" i="6"/>
  <c r="V176" i="6"/>
  <c r="U176" i="6"/>
  <c r="A176" i="6"/>
  <c r="T176" i="6" s="1"/>
  <c r="AJ175" i="6"/>
  <c r="AI175" i="6"/>
  <c r="AH175" i="6"/>
  <c r="AG175" i="6"/>
  <c r="AE175" i="6"/>
  <c r="AD175" i="6"/>
  <c r="AC175" i="6"/>
  <c r="AB175" i="6"/>
  <c r="AA175" i="6"/>
  <c r="Z175" i="6"/>
  <c r="Y175" i="6"/>
  <c r="X175" i="6"/>
  <c r="V175" i="6"/>
  <c r="U175" i="6"/>
  <c r="A175" i="6"/>
  <c r="T175" i="6" s="1"/>
  <c r="AJ174" i="6"/>
  <c r="AI174" i="6"/>
  <c r="AH174" i="6"/>
  <c r="AG174" i="6"/>
  <c r="AE174" i="6"/>
  <c r="AD174" i="6"/>
  <c r="AC174" i="6"/>
  <c r="AB174" i="6"/>
  <c r="AA174" i="6"/>
  <c r="Z174" i="6"/>
  <c r="Y174" i="6"/>
  <c r="X174" i="6"/>
  <c r="V174" i="6"/>
  <c r="U174" i="6"/>
  <c r="A174" i="6"/>
  <c r="T174" i="6" s="1"/>
  <c r="AJ173" i="6"/>
  <c r="AI173" i="6"/>
  <c r="AH173" i="6"/>
  <c r="AG173" i="6"/>
  <c r="AE173" i="6"/>
  <c r="AD173" i="6"/>
  <c r="AC173" i="6"/>
  <c r="AB173" i="6"/>
  <c r="AA173" i="6"/>
  <c r="Z173" i="6"/>
  <c r="Y173" i="6"/>
  <c r="X173" i="6"/>
  <c r="V173" i="6"/>
  <c r="U173" i="6"/>
  <c r="A173" i="6"/>
  <c r="T173" i="6" s="1"/>
  <c r="AJ172" i="6"/>
  <c r="AI172" i="6"/>
  <c r="AH172" i="6"/>
  <c r="AG172" i="6"/>
  <c r="AE172" i="6"/>
  <c r="AD172" i="6"/>
  <c r="AC172" i="6"/>
  <c r="AB172" i="6"/>
  <c r="AA172" i="6"/>
  <c r="Z172" i="6"/>
  <c r="Y172" i="6"/>
  <c r="X172" i="6"/>
  <c r="V172" i="6"/>
  <c r="U172" i="6"/>
  <c r="A172" i="6"/>
  <c r="T172" i="6" s="1"/>
  <c r="AJ171" i="6"/>
  <c r="AI171" i="6"/>
  <c r="AH171" i="6"/>
  <c r="AG171" i="6"/>
  <c r="AE171" i="6"/>
  <c r="AD171" i="6"/>
  <c r="AC171" i="6"/>
  <c r="AB171" i="6"/>
  <c r="AA171" i="6"/>
  <c r="Z171" i="6"/>
  <c r="Y171" i="6"/>
  <c r="X171" i="6"/>
  <c r="V171" i="6"/>
  <c r="U171" i="6"/>
  <c r="A171" i="6"/>
  <c r="T171" i="6" s="1"/>
  <c r="AJ170" i="6"/>
  <c r="AI170" i="6"/>
  <c r="AH170" i="6"/>
  <c r="AG170" i="6"/>
  <c r="AE170" i="6"/>
  <c r="AD170" i="6"/>
  <c r="AC170" i="6"/>
  <c r="AB170" i="6"/>
  <c r="AA170" i="6"/>
  <c r="Z170" i="6"/>
  <c r="Y170" i="6"/>
  <c r="X170" i="6"/>
  <c r="V170" i="6"/>
  <c r="U170" i="6"/>
  <c r="A170" i="6"/>
  <c r="T170" i="6" s="1"/>
  <c r="AJ169" i="6"/>
  <c r="AI169" i="6"/>
  <c r="AH169" i="6"/>
  <c r="AG169" i="6"/>
  <c r="AE169" i="6"/>
  <c r="AD169" i="6"/>
  <c r="AC169" i="6"/>
  <c r="AB169" i="6"/>
  <c r="AA169" i="6"/>
  <c r="Z169" i="6"/>
  <c r="Y169" i="6"/>
  <c r="X169" i="6"/>
  <c r="V169" i="6"/>
  <c r="U169" i="6"/>
  <c r="A169" i="6"/>
  <c r="T169" i="6" s="1"/>
  <c r="AJ168" i="6"/>
  <c r="AI168" i="6"/>
  <c r="AH168" i="6"/>
  <c r="AG168" i="6"/>
  <c r="AE168" i="6"/>
  <c r="AD168" i="6"/>
  <c r="AC168" i="6"/>
  <c r="AB168" i="6"/>
  <c r="AA168" i="6"/>
  <c r="Z168" i="6"/>
  <c r="Y168" i="6"/>
  <c r="X168" i="6"/>
  <c r="V168" i="6"/>
  <c r="U168" i="6"/>
  <c r="A168" i="6"/>
  <c r="T168" i="6" s="1"/>
  <c r="AJ167" i="6"/>
  <c r="AI167" i="6"/>
  <c r="AH167" i="6"/>
  <c r="AG167" i="6"/>
  <c r="AE167" i="6"/>
  <c r="AD167" i="6"/>
  <c r="AC167" i="6"/>
  <c r="AB167" i="6"/>
  <c r="AA167" i="6"/>
  <c r="Z167" i="6"/>
  <c r="Y167" i="6"/>
  <c r="X167" i="6"/>
  <c r="V167" i="6"/>
  <c r="U167" i="6"/>
  <c r="A167" i="6"/>
  <c r="T167" i="6" s="1"/>
  <c r="AJ166" i="6"/>
  <c r="AI166" i="6"/>
  <c r="AH166" i="6"/>
  <c r="AG166" i="6"/>
  <c r="AE166" i="6"/>
  <c r="AD166" i="6"/>
  <c r="AC166" i="6"/>
  <c r="AB166" i="6"/>
  <c r="AA166" i="6"/>
  <c r="Z166" i="6"/>
  <c r="Y166" i="6"/>
  <c r="X166" i="6"/>
  <c r="V166" i="6"/>
  <c r="U166" i="6"/>
  <c r="A166" i="6"/>
  <c r="T166" i="6" s="1"/>
  <c r="AJ165" i="6"/>
  <c r="AI165" i="6"/>
  <c r="AH165" i="6"/>
  <c r="AG165" i="6"/>
  <c r="AE165" i="6"/>
  <c r="AD165" i="6"/>
  <c r="AC165" i="6"/>
  <c r="AB165" i="6"/>
  <c r="AA165" i="6"/>
  <c r="Z165" i="6"/>
  <c r="Y165" i="6"/>
  <c r="X165" i="6"/>
  <c r="V165" i="6"/>
  <c r="U165" i="6"/>
  <c r="A165" i="6"/>
  <c r="T165" i="6" s="1"/>
  <c r="AJ164" i="6"/>
  <c r="AI164" i="6"/>
  <c r="AH164" i="6"/>
  <c r="AG164" i="6"/>
  <c r="AE164" i="6"/>
  <c r="AD164" i="6"/>
  <c r="AC164" i="6"/>
  <c r="AB164" i="6"/>
  <c r="AA164" i="6"/>
  <c r="Z164" i="6"/>
  <c r="Y164" i="6"/>
  <c r="X164" i="6"/>
  <c r="V164" i="6"/>
  <c r="U164" i="6"/>
  <c r="A164" i="6"/>
  <c r="T164" i="6" s="1"/>
  <c r="AJ163" i="6"/>
  <c r="AI163" i="6"/>
  <c r="AH163" i="6"/>
  <c r="AG163" i="6"/>
  <c r="AE163" i="6"/>
  <c r="AD163" i="6"/>
  <c r="AC163" i="6"/>
  <c r="AB163" i="6"/>
  <c r="AA163" i="6"/>
  <c r="Z163" i="6"/>
  <c r="Y163" i="6"/>
  <c r="X163" i="6"/>
  <c r="V163" i="6"/>
  <c r="U163" i="6"/>
  <c r="A163" i="6"/>
  <c r="T163" i="6" s="1"/>
  <c r="AJ162" i="6"/>
  <c r="AI162" i="6"/>
  <c r="AH162" i="6"/>
  <c r="AG162" i="6"/>
  <c r="AE162" i="6"/>
  <c r="AD162" i="6"/>
  <c r="AC162" i="6"/>
  <c r="AB162" i="6"/>
  <c r="AA162" i="6"/>
  <c r="Z162" i="6"/>
  <c r="Y162" i="6"/>
  <c r="X162" i="6"/>
  <c r="V162" i="6"/>
  <c r="U162" i="6"/>
  <c r="A162" i="6"/>
  <c r="T162" i="6" s="1"/>
  <c r="AJ161" i="6"/>
  <c r="AI161" i="6"/>
  <c r="AH161" i="6"/>
  <c r="AG161" i="6"/>
  <c r="AE161" i="6"/>
  <c r="AD161" i="6"/>
  <c r="AC161" i="6"/>
  <c r="AB161" i="6"/>
  <c r="AA161" i="6"/>
  <c r="Z161" i="6"/>
  <c r="Y161" i="6"/>
  <c r="X161" i="6"/>
  <c r="V161" i="6"/>
  <c r="U161" i="6"/>
  <c r="A161" i="6"/>
  <c r="T161" i="6" s="1"/>
  <c r="AJ160" i="6"/>
  <c r="AI160" i="6"/>
  <c r="AH160" i="6"/>
  <c r="AG160" i="6"/>
  <c r="AE160" i="6"/>
  <c r="AD160" i="6"/>
  <c r="AC160" i="6"/>
  <c r="AB160" i="6"/>
  <c r="AA160" i="6"/>
  <c r="Z160" i="6"/>
  <c r="Y160" i="6"/>
  <c r="X160" i="6"/>
  <c r="V160" i="6"/>
  <c r="U160" i="6"/>
  <c r="A160" i="6"/>
  <c r="T160" i="6" s="1"/>
  <c r="AJ159" i="6"/>
  <c r="AI159" i="6"/>
  <c r="AH159" i="6"/>
  <c r="AG159" i="6"/>
  <c r="AE159" i="6"/>
  <c r="AD159" i="6"/>
  <c r="AC159" i="6"/>
  <c r="AB159" i="6"/>
  <c r="AA159" i="6"/>
  <c r="Z159" i="6"/>
  <c r="Y159" i="6"/>
  <c r="X159" i="6"/>
  <c r="V159" i="6"/>
  <c r="U159" i="6"/>
  <c r="A159" i="6"/>
  <c r="T159" i="6" s="1"/>
  <c r="AJ158" i="6"/>
  <c r="AI158" i="6"/>
  <c r="AH158" i="6"/>
  <c r="AG158" i="6"/>
  <c r="AE158" i="6"/>
  <c r="AD158" i="6"/>
  <c r="AC158" i="6"/>
  <c r="AB158" i="6"/>
  <c r="AA158" i="6"/>
  <c r="Z158" i="6"/>
  <c r="Y158" i="6"/>
  <c r="X158" i="6"/>
  <c r="V158" i="6"/>
  <c r="U158" i="6"/>
  <c r="A158" i="6"/>
  <c r="T158" i="6" s="1"/>
  <c r="AJ157" i="6"/>
  <c r="AI157" i="6"/>
  <c r="AH157" i="6"/>
  <c r="AG157" i="6"/>
  <c r="AE157" i="6"/>
  <c r="AD157" i="6"/>
  <c r="AC157" i="6"/>
  <c r="AB157" i="6"/>
  <c r="AA157" i="6"/>
  <c r="Z157" i="6"/>
  <c r="Y157" i="6"/>
  <c r="X157" i="6"/>
  <c r="V157" i="6"/>
  <c r="U157" i="6"/>
  <c r="A157" i="6"/>
  <c r="T157" i="6" s="1"/>
  <c r="AJ156" i="6"/>
  <c r="AI156" i="6"/>
  <c r="AH156" i="6"/>
  <c r="AG156" i="6"/>
  <c r="AE156" i="6"/>
  <c r="AD156" i="6"/>
  <c r="AC156" i="6"/>
  <c r="AB156" i="6"/>
  <c r="AA156" i="6"/>
  <c r="Z156" i="6"/>
  <c r="Y156" i="6"/>
  <c r="X156" i="6"/>
  <c r="V156" i="6"/>
  <c r="U156" i="6"/>
  <c r="A156" i="6"/>
  <c r="T156" i="6" s="1"/>
  <c r="AJ155" i="6"/>
  <c r="AI155" i="6"/>
  <c r="AH155" i="6"/>
  <c r="AG155" i="6"/>
  <c r="AE155" i="6"/>
  <c r="AD155" i="6"/>
  <c r="AC155" i="6"/>
  <c r="AB155" i="6"/>
  <c r="AA155" i="6"/>
  <c r="Z155" i="6"/>
  <c r="Y155" i="6"/>
  <c r="X155" i="6"/>
  <c r="V155" i="6"/>
  <c r="U155" i="6"/>
  <c r="A155" i="6"/>
  <c r="T155" i="6" s="1"/>
  <c r="AJ154" i="6"/>
  <c r="AI154" i="6"/>
  <c r="AH154" i="6"/>
  <c r="AG154" i="6"/>
  <c r="AE154" i="6"/>
  <c r="AD154" i="6"/>
  <c r="AC154" i="6"/>
  <c r="AB154" i="6"/>
  <c r="AA154" i="6"/>
  <c r="Z154" i="6"/>
  <c r="Y154" i="6"/>
  <c r="X154" i="6"/>
  <c r="V154" i="6"/>
  <c r="U154" i="6"/>
  <c r="A154" i="6"/>
  <c r="T154" i="6" s="1"/>
  <c r="AJ153" i="6"/>
  <c r="AI153" i="6"/>
  <c r="AH153" i="6"/>
  <c r="AG153" i="6"/>
  <c r="AE153" i="6"/>
  <c r="AD153" i="6"/>
  <c r="AC153" i="6"/>
  <c r="AB153" i="6"/>
  <c r="AA153" i="6"/>
  <c r="Z153" i="6"/>
  <c r="Y153" i="6"/>
  <c r="X153" i="6"/>
  <c r="V153" i="6"/>
  <c r="U153" i="6"/>
  <c r="A153" i="6"/>
  <c r="T153" i="6" s="1"/>
  <c r="AJ152" i="6"/>
  <c r="AI152" i="6"/>
  <c r="AH152" i="6"/>
  <c r="AG152" i="6"/>
  <c r="AE152" i="6"/>
  <c r="AD152" i="6"/>
  <c r="AC152" i="6"/>
  <c r="AB152" i="6"/>
  <c r="AA152" i="6"/>
  <c r="Z152" i="6"/>
  <c r="Y152" i="6"/>
  <c r="X152" i="6"/>
  <c r="V152" i="6"/>
  <c r="U152" i="6"/>
  <c r="A152" i="6"/>
  <c r="T152" i="6" s="1"/>
  <c r="AJ151" i="6"/>
  <c r="AI151" i="6"/>
  <c r="AH151" i="6"/>
  <c r="AG151" i="6"/>
  <c r="AE151" i="6"/>
  <c r="AD151" i="6"/>
  <c r="AC151" i="6"/>
  <c r="AB151" i="6"/>
  <c r="AA151" i="6"/>
  <c r="Z151" i="6"/>
  <c r="Y151" i="6"/>
  <c r="X151" i="6"/>
  <c r="V151" i="6"/>
  <c r="U151" i="6"/>
  <c r="A151" i="6"/>
  <c r="T151" i="6" s="1"/>
  <c r="AJ150" i="6"/>
  <c r="AI150" i="6"/>
  <c r="AH150" i="6"/>
  <c r="AG150" i="6"/>
  <c r="AE150" i="6"/>
  <c r="AD150" i="6"/>
  <c r="AC150" i="6"/>
  <c r="AB150" i="6"/>
  <c r="AA150" i="6"/>
  <c r="Z150" i="6"/>
  <c r="Y150" i="6"/>
  <c r="X150" i="6"/>
  <c r="V150" i="6"/>
  <c r="U150" i="6"/>
  <c r="A150" i="6"/>
  <c r="T150" i="6" s="1"/>
  <c r="AJ149" i="6"/>
  <c r="AI149" i="6"/>
  <c r="AH149" i="6"/>
  <c r="AG149" i="6"/>
  <c r="AE149" i="6"/>
  <c r="AD149" i="6"/>
  <c r="AC149" i="6"/>
  <c r="AB149" i="6"/>
  <c r="AA149" i="6"/>
  <c r="Z149" i="6"/>
  <c r="Y149" i="6"/>
  <c r="X149" i="6"/>
  <c r="V149" i="6"/>
  <c r="U149" i="6"/>
  <c r="A149" i="6"/>
  <c r="T149" i="6" s="1"/>
  <c r="AJ148" i="6"/>
  <c r="AI148" i="6"/>
  <c r="AH148" i="6"/>
  <c r="AG148" i="6"/>
  <c r="AE148" i="6"/>
  <c r="AD148" i="6"/>
  <c r="AC148" i="6"/>
  <c r="AB148" i="6"/>
  <c r="AA148" i="6"/>
  <c r="Z148" i="6"/>
  <c r="Y148" i="6"/>
  <c r="X148" i="6"/>
  <c r="V148" i="6"/>
  <c r="U148" i="6"/>
  <c r="A148" i="6"/>
  <c r="T148" i="6" s="1"/>
  <c r="AJ147" i="6"/>
  <c r="AI147" i="6"/>
  <c r="AH147" i="6"/>
  <c r="AG147" i="6"/>
  <c r="AE147" i="6"/>
  <c r="AD147" i="6"/>
  <c r="AC147" i="6"/>
  <c r="AB147" i="6"/>
  <c r="AA147" i="6"/>
  <c r="Z147" i="6"/>
  <c r="Y147" i="6"/>
  <c r="X147" i="6"/>
  <c r="V147" i="6"/>
  <c r="U147" i="6"/>
  <c r="A147" i="6"/>
  <c r="T147" i="6" s="1"/>
  <c r="AJ146" i="6"/>
  <c r="AI146" i="6"/>
  <c r="AH146" i="6"/>
  <c r="AG146" i="6"/>
  <c r="AE146" i="6"/>
  <c r="AD146" i="6"/>
  <c r="AC146" i="6"/>
  <c r="AB146" i="6"/>
  <c r="AA146" i="6"/>
  <c r="Z146" i="6"/>
  <c r="Y146" i="6"/>
  <c r="X146" i="6"/>
  <c r="V146" i="6"/>
  <c r="U146" i="6"/>
  <c r="A146" i="6"/>
  <c r="T146" i="6" s="1"/>
  <c r="AJ145" i="6"/>
  <c r="AI145" i="6"/>
  <c r="AH145" i="6"/>
  <c r="AG145" i="6"/>
  <c r="AE145" i="6"/>
  <c r="AD145" i="6"/>
  <c r="AC145" i="6"/>
  <c r="AB145" i="6"/>
  <c r="AA145" i="6"/>
  <c r="Z145" i="6"/>
  <c r="Y145" i="6"/>
  <c r="X145" i="6"/>
  <c r="V145" i="6"/>
  <c r="U145" i="6"/>
  <c r="A145" i="6"/>
  <c r="T145" i="6" s="1"/>
  <c r="AJ144" i="6"/>
  <c r="AI144" i="6"/>
  <c r="AH144" i="6"/>
  <c r="AG144" i="6"/>
  <c r="AE144" i="6"/>
  <c r="AD144" i="6"/>
  <c r="AC144" i="6"/>
  <c r="AB144" i="6"/>
  <c r="AA144" i="6"/>
  <c r="Z144" i="6"/>
  <c r="Y144" i="6"/>
  <c r="X144" i="6"/>
  <c r="V144" i="6"/>
  <c r="U144" i="6"/>
  <c r="A144" i="6"/>
  <c r="T144" i="6" s="1"/>
  <c r="AJ143" i="6"/>
  <c r="AI143" i="6"/>
  <c r="AH143" i="6"/>
  <c r="AG143" i="6"/>
  <c r="AE143" i="6"/>
  <c r="AD143" i="6"/>
  <c r="AC143" i="6"/>
  <c r="AB143" i="6"/>
  <c r="AA143" i="6"/>
  <c r="Z143" i="6"/>
  <c r="Y143" i="6"/>
  <c r="X143" i="6"/>
  <c r="V143" i="6"/>
  <c r="U143" i="6"/>
  <c r="A143" i="6"/>
  <c r="T143" i="6" s="1"/>
  <c r="AJ142" i="6"/>
  <c r="AI142" i="6"/>
  <c r="AH142" i="6"/>
  <c r="AG142" i="6"/>
  <c r="AE142" i="6"/>
  <c r="AD142" i="6"/>
  <c r="AC142" i="6"/>
  <c r="AB142" i="6"/>
  <c r="AA142" i="6"/>
  <c r="Z142" i="6"/>
  <c r="Y142" i="6"/>
  <c r="X142" i="6"/>
  <c r="V142" i="6"/>
  <c r="U142" i="6"/>
  <c r="A142" i="6"/>
  <c r="T142" i="6" s="1"/>
  <c r="AJ141" i="6"/>
  <c r="AI141" i="6"/>
  <c r="AH141" i="6"/>
  <c r="AG141" i="6"/>
  <c r="AE141" i="6"/>
  <c r="AD141" i="6"/>
  <c r="AC141" i="6"/>
  <c r="AB141" i="6"/>
  <c r="AA141" i="6"/>
  <c r="Z141" i="6"/>
  <c r="Y141" i="6"/>
  <c r="X141" i="6"/>
  <c r="V141" i="6"/>
  <c r="U141" i="6"/>
  <c r="A141" i="6"/>
  <c r="T141" i="6" s="1"/>
  <c r="AJ140" i="6"/>
  <c r="AI140" i="6"/>
  <c r="AH140" i="6"/>
  <c r="AG140" i="6"/>
  <c r="AE140" i="6"/>
  <c r="AD140" i="6"/>
  <c r="AC140" i="6"/>
  <c r="AB140" i="6"/>
  <c r="AA140" i="6"/>
  <c r="Z140" i="6"/>
  <c r="Y140" i="6"/>
  <c r="X140" i="6"/>
  <c r="V140" i="6"/>
  <c r="U140" i="6"/>
  <c r="A140" i="6"/>
  <c r="T140" i="6" s="1"/>
  <c r="AJ139" i="6"/>
  <c r="AI139" i="6"/>
  <c r="AH139" i="6"/>
  <c r="AG139" i="6"/>
  <c r="AE139" i="6"/>
  <c r="AD139" i="6"/>
  <c r="AC139" i="6"/>
  <c r="AB139" i="6"/>
  <c r="AA139" i="6"/>
  <c r="Z139" i="6"/>
  <c r="Y139" i="6"/>
  <c r="X139" i="6"/>
  <c r="V139" i="6"/>
  <c r="U139" i="6"/>
  <c r="A139" i="6"/>
  <c r="T139" i="6" s="1"/>
  <c r="AJ138" i="6"/>
  <c r="AI138" i="6"/>
  <c r="AH138" i="6"/>
  <c r="AG138" i="6"/>
  <c r="AE138" i="6"/>
  <c r="AD138" i="6"/>
  <c r="AC138" i="6"/>
  <c r="AB138" i="6"/>
  <c r="AA138" i="6"/>
  <c r="Z138" i="6"/>
  <c r="Y138" i="6"/>
  <c r="X138" i="6"/>
  <c r="V138" i="6"/>
  <c r="U138" i="6"/>
  <c r="A138" i="6"/>
  <c r="T138" i="6" s="1"/>
  <c r="AJ137" i="6"/>
  <c r="AI137" i="6"/>
  <c r="AH137" i="6"/>
  <c r="AG137" i="6"/>
  <c r="AE137" i="6"/>
  <c r="AD137" i="6"/>
  <c r="AC137" i="6"/>
  <c r="AB137" i="6"/>
  <c r="AA137" i="6"/>
  <c r="Z137" i="6"/>
  <c r="Y137" i="6"/>
  <c r="X137" i="6"/>
  <c r="V137" i="6"/>
  <c r="U137" i="6"/>
  <c r="A137" i="6"/>
  <c r="T137" i="6" s="1"/>
  <c r="AJ136" i="6"/>
  <c r="AI136" i="6"/>
  <c r="AH136" i="6"/>
  <c r="AG136" i="6"/>
  <c r="AE136" i="6"/>
  <c r="AD136" i="6"/>
  <c r="AC136" i="6"/>
  <c r="AB136" i="6"/>
  <c r="AA136" i="6"/>
  <c r="Z136" i="6"/>
  <c r="Y136" i="6"/>
  <c r="X136" i="6"/>
  <c r="V136" i="6"/>
  <c r="U136" i="6"/>
  <c r="A136" i="6"/>
  <c r="T136" i="6" s="1"/>
  <c r="AJ135" i="6"/>
  <c r="AI135" i="6"/>
  <c r="AH135" i="6"/>
  <c r="AG135" i="6"/>
  <c r="AE135" i="6"/>
  <c r="AD135" i="6"/>
  <c r="AC135" i="6"/>
  <c r="AB135" i="6"/>
  <c r="AA135" i="6"/>
  <c r="Z135" i="6"/>
  <c r="Y135" i="6"/>
  <c r="X135" i="6"/>
  <c r="V135" i="6"/>
  <c r="U135" i="6"/>
  <c r="A135" i="6"/>
  <c r="T135" i="6" s="1"/>
  <c r="AJ134" i="6"/>
  <c r="AI134" i="6"/>
  <c r="AH134" i="6"/>
  <c r="AG134" i="6"/>
  <c r="AE134" i="6"/>
  <c r="AD134" i="6"/>
  <c r="AC134" i="6"/>
  <c r="AB134" i="6"/>
  <c r="AA134" i="6"/>
  <c r="Z134" i="6"/>
  <c r="Y134" i="6"/>
  <c r="X134" i="6"/>
  <c r="V134" i="6"/>
  <c r="U134" i="6"/>
  <c r="A134" i="6"/>
  <c r="T134" i="6" s="1"/>
  <c r="AJ133" i="6"/>
  <c r="AI133" i="6"/>
  <c r="AH133" i="6"/>
  <c r="AG133" i="6"/>
  <c r="AE133" i="6"/>
  <c r="AD133" i="6"/>
  <c r="AC133" i="6"/>
  <c r="AB133" i="6"/>
  <c r="AA133" i="6"/>
  <c r="Z133" i="6"/>
  <c r="Y133" i="6"/>
  <c r="X133" i="6"/>
  <c r="V133" i="6"/>
  <c r="U133" i="6"/>
  <c r="A133" i="6"/>
  <c r="T133" i="6" s="1"/>
  <c r="AJ132" i="6"/>
  <c r="AI132" i="6"/>
  <c r="AH132" i="6"/>
  <c r="AG132" i="6"/>
  <c r="AE132" i="6"/>
  <c r="AD132" i="6"/>
  <c r="AC132" i="6"/>
  <c r="AB132" i="6"/>
  <c r="AA132" i="6"/>
  <c r="Z132" i="6"/>
  <c r="Y132" i="6"/>
  <c r="X132" i="6"/>
  <c r="V132" i="6"/>
  <c r="U132" i="6"/>
  <c r="A132" i="6"/>
  <c r="T132" i="6" s="1"/>
  <c r="AJ131" i="6"/>
  <c r="AI131" i="6"/>
  <c r="AH131" i="6"/>
  <c r="AG131" i="6"/>
  <c r="AE131" i="6"/>
  <c r="AD131" i="6"/>
  <c r="AC131" i="6"/>
  <c r="AB131" i="6"/>
  <c r="AA131" i="6"/>
  <c r="Z131" i="6"/>
  <c r="Y131" i="6"/>
  <c r="X131" i="6"/>
  <c r="V131" i="6"/>
  <c r="U131" i="6"/>
  <c r="A131" i="6"/>
  <c r="T131" i="6" s="1"/>
  <c r="AJ130" i="6"/>
  <c r="AI130" i="6"/>
  <c r="AH130" i="6"/>
  <c r="AG130" i="6"/>
  <c r="AE130" i="6"/>
  <c r="AD130" i="6"/>
  <c r="AC130" i="6"/>
  <c r="AB130" i="6"/>
  <c r="AA130" i="6"/>
  <c r="Z130" i="6"/>
  <c r="Y130" i="6"/>
  <c r="X130" i="6"/>
  <c r="V130" i="6"/>
  <c r="U130" i="6"/>
  <c r="A130" i="6"/>
  <c r="T130" i="6" s="1"/>
  <c r="AJ129" i="6"/>
  <c r="AI129" i="6"/>
  <c r="AH129" i="6"/>
  <c r="AG129" i="6"/>
  <c r="AE129" i="6"/>
  <c r="AD129" i="6"/>
  <c r="AC129" i="6"/>
  <c r="AB129" i="6"/>
  <c r="AA129" i="6"/>
  <c r="Z129" i="6"/>
  <c r="Y129" i="6"/>
  <c r="X129" i="6"/>
  <c r="V129" i="6"/>
  <c r="U129" i="6"/>
  <c r="A129" i="6"/>
  <c r="T129" i="6" s="1"/>
  <c r="AJ128" i="6"/>
  <c r="AI128" i="6"/>
  <c r="AH128" i="6"/>
  <c r="AG128" i="6"/>
  <c r="AE128" i="6"/>
  <c r="AD128" i="6"/>
  <c r="AC128" i="6"/>
  <c r="AB128" i="6"/>
  <c r="AA128" i="6"/>
  <c r="Z128" i="6"/>
  <c r="Y128" i="6"/>
  <c r="X128" i="6"/>
  <c r="V128" i="6"/>
  <c r="U128" i="6"/>
  <c r="A128" i="6"/>
  <c r="T128" i="6" s="1"/>
  <c r="AJ127" i="6"/>
  <c r="AI127" i="6"/>
  <c r="AH127" i="6"/>
  <c r="AG127" i="6"/>
  <c r="AE127" i="6"/>
  <c r="AD127" i="6"/>
  <c r="AC127" i="6"/>
  <c r="AB127" i="6"/>
  <c r="AA127" i="6"/>
  <c r="Z127" i="6"/>
  <c r="Y127" i="6"/>
  <c r="X127" i="6"/>
  <c r="V127" i="6"/>
  <c r="U127" i="6"/>
  <c r="A127" i="6"/>
  <c r="T127" i="6" s="1"/>
  <c r="AJ126" i="6"/>
  <c r="AI126" i="6"/>
  <c r="AH126" i="6"/>
  <c r="AG126" i="6"/>
  <c r="AE126" i="6"/>
  <c r="AD126" i="6"/>
  <c r="AC126" i="6"/>
  <c r="AB126" i="6"/>
  <c r="AA126" i="6"/>
  <c r="Z126" i="6"/>
  <c r="Y126" i="6"/>
  <c r="X126" i="6"/>
  <c r="V126" i="6"/>
  <c r="U126" i="6"/>
  <c r="A126" i="6"/>
  <c r="T126" i="6" s="1"/>
  <c r="AJ125" i="6"/>
  <c r="AI125" i="6"/>
  <c r="AH125" i="6"/>
  <c r="AG125" i="6"/>
  <c r="AE125" i="6"/>
  <c r="AD125" i="6"/>
  <c r="AC125" i="6"/>
  <c r="AB125" i="6"/>
  <c r="AA125" i="6"/>
  <c r="Z125" i="6"/>
  <c r="Y125" i="6"/>
  <c r="X125" i="6"/>
  <c r="V125" i="6"/>
  <c r="U125" i="6"/>
  <c r="A125" i="6"/>
  <c r="T125" i="6" s="1"/>
  <c r="AJ124" i="6"/>
  <c r="AI124" i="6"/>
  <c r="AH124" i="6"/>
  <c r="AG124" i="6"/>
  <c r="AE124" i="6"/>
  <c r="AD124" i="6"/>
  <c r="AC124" i="6"/>
  <c r="AB124" i="6"/>
  <c r="AA124" i="6"/>
  <c r="Z124" i="6"/>
  <c r="Y124" i="6"/>
  <c r="X124" i="6"/>
  <c r="V124" i="6"/>
  <c r="U124" i="6"/>
  <c r="A124" i="6"/>
  <c r="T124" i="6" s="1"/>
  <c r="AJ123" i="6"/>
  <c r="AI123" i="6"/>
  <c r="AH123" i="6"/>
  <c r="AG123" i="6"/>
  <c r="AE123" i="6"/>
  <c r="AD123" i="6"/>
  <c r="AC123" i="6"/>
  <c r="AB123" i="6"/>
  <c r="AA123" i="6"/>
  <c r="Z123" i="6"/>
  <c r="Y123" i="6"/>
  <c r="X123" i="6"/>
  <c r="V123" i="6"/>
  <c r="U123" i="6"/>
  <c r="A123" i="6"/>
  <c r="T123" i="6" s="1"/>
  <c r="AJ122" i="6"/>
  <c r="AI122" i="6"/>
  <c r="AH122" i="6"/>
  <c r="AG122" i="6"/>
  <c r="AE122" i="6"/>
  <c r="AD122" i="6"/>
  <c r="AC122" i="6"/>
  <c r="AB122" i="6"/>
  <c r="AA122" i="6"/>
  <c r="Z122" i="6"/>
  <c r="Y122" i="6"/>
  <c r="X122" i="6"/>
  <c r="V122" i="6"/>
  <c r="U122" i="6"/>
  <c r="A122" i="6"/>
  <c r="T122" i="6" s="1"/>
  <c r="AJ121" i="6"/>
  <c r="AI121" i="6"/>
  <c r="AH121" i="6"/>
  <c r="AG121" i="6"/>
  <c r="AE121" i="6"/>
  <c r="AD121" i="6"/>
  <c r="AC121" i="6"/>
  <c r="AB121" i="6"/>
  <c r="AA121" i="6"/>
  <c r="Z121" i="6"/>
  <c r="Y121" i="6"/>
  <c r="X121" i="6"/>
  <c r="V121" i="6"/>
  <c r="U121" i="6"/>
  <c r="A121" i="6"/>
  <c r="T121" i="6" s="1"/>
  <c r="AJ120" i="6"/>
  <c r="AI120" i="6"/>
  <c r="AH120" i="6"/>
  <c r="AG120" i="6"/>
  <c r="AE120" i="6"/>
  <c r="AD120" i="6"/>
  <c r="AC120" i="6"/>
  <c r="AB120" i="6"/>
  <c r="AA120" i="6"/>
  <c r="Z120" i="6"/>
  <c r="Y120" i="6"/>
  <c r="X120" i="6"/>
  <c r="V120" i="6"/>
  <c r="U120" i="6"/>
  <c r="A120" i="6"/>
  <c r="T120" i="6" s="1"/>
  <c r="AJ119" i="6"/>
  <c r="AI119" i="6"/>
  <c r="AH119" i="6"/>
  <c r="AG119" i="6"/>
  <c r="AE119" i="6"/>
  <c r="AD119" i="6"/>
  <c r="AC119" i="6"/>
  <c r="AB119" i="6"/>
  <c r="AA119" i="6"/>
  <c r="Z119" i="6"/>
  <c r="Y119" i="6"/>
  <c r="X119" i="6"/>
  <c r="V119" i="6"/>
  <c r="U119" i="6"/>
  <c r="A119" i="6"/>
  <c r="T119" i="6" s="1"/>
  <c r="AJ118" i="6"/>
  <c r="AI118" i="6"/>
  <c r="AH118" i="6"/>
  <c r="AG118" i="6"/>
  <c r="AE118" i="6"/>
  <c r="AD118" i="6"/>
  <c r="AC118" i="6"/>
  <c r="AB118" i="6"/>
  <c r="AA118" i="6"/>
  <c r="Z118" i="6"/>
  <c r="Y118" i="6"/>
  <c r="X118" i="6"/>
  <c r="V118" i="6"/>
  <c r="U118" i="6"/>
  <c r="A118" i="6"/>
  <c r="T118" i="6" s="1"/>
  <c r="AJ117" i="6"/>
  <c r="AI117" i="6"/>
  <c r="AH117" i="6"/>
  <c r="AG117" i="6"/>
  <c r="AE117" i="6"/>
  <c r="AD117" i="6"/>
  <c r="AC117" i="6"/>
  <c r="AB117" i="6"/>
  <c r="AA117" i="6"/>
  <c r="Z117" i="6"/>
  <c r="Y117" i="6"/>
  <c r="X117" i="6"/>
  <c r="V117" i="6"/>
  <c r="U117" i="6"/>
  <c r="A117" i="6"/>
  <c r="T117" i="6" s="1"/>
  <c r="AJ116" i="6"/>
  <c r="AI116" i="6"/>
  <c r="AH116" i="6"/>
  <c r="AG116" i="6"/>
  <c r="AE116" i="6"/>
  <c r="AD116" i="6"/>
  <c r="AC116" i="6"/>
  <c r="AB116" i="6"/>
  <c r="AA116" i="6"/>
  <c r="Z116" i="6"/>
  <c r="Y116" i="6"/>
  <c r="X116" i="6"/>
  <c r="V116" i="6"/>
  <c r="U116" i="6"/>
  <c r="A116" i="6"/>
  <c r="T116" i="6" s="1"/>
  <c r="AJ115" i="6"/>
  <c r="AI115" i="6"/>
  <c r="AH115" i="6"/>
  <c r="AG115" i="6"/>
  <c r="AE115" i="6"/>
  <c r="AD115" i="6"/>
  <c r="AC115" i="6"/>
  <c r="AB115" i="6"/>
  <c r="AA115" i="6"/>
  <c r="Z115" i="6"/>
  <c r="Y115" i="6"/>
  <c r="X115" i="6"/>
  <c r="V115" i="6"/>
  <c r="U115" i="6"/>
  <c r="A115" i="6"/>
  <c r="T115" i="6" s="1"/>
  <c r="AJ114" i="6"/>
  <c r="AI114" i="6"/>
  <c r="AH114" i="6"/>
  <c r="AG114" i="6"/>
  <c r="AE114" i="6"/>
  <c r="AD114" i="6"/>
  <c r="AC114" i="6"/>
  <c r="AB114" i="6"/>
  <c r="AA114" i="6"/>
  <c r="Z114" i="6"/>
  <c r="Y114" i="6"/>
  <c r="X114" i="6"/>
  <c r="V114" i="6"/>
  <c r="U114" i="6"/>
  <c r="A114" i="6"/>
  <c r="T114" i="6" s="1"/>
  <c r="AJ113" i="6"/>
  <c r="AI113" i="6"/>
  <c r="AH113" i="6"/>
  <c r="AG113" i="6"/>
  <c r="AE113" i="6"/>
  <c r="AD113" i="6"/>
  <c r="AC113" i="6"/>
  <c r="AB113" i="6"/>
  <c r="AA113" i="6"/>
  <c r="Z113" i="6"/>
  <c r="Y113" i="6"/>
  <c r="X113" i="6"/>
  <c r="V113" i="6"/>
  <c r="U113" i="6"/>
  <c r="A113" i="6"/>
  <c r="T113" i="6" s="1"/>
  <c r="AJ112" i="6"/>
  <c r="AI112" i="6"/>
  <c r="AH112" i="6"/>
  <c r="AG112" i="6"/>
  <c r="AE112" i="6"/>
  <c r="AD112" i="6"/>
  <c r="AC112" i="6"/>
  <c r="AB112" i="6"/>
  <c r="AA112" i="6"/>
  <c r="Z112" i="6"/>
  <c r="Y112" i="6"/>
  <c r="X112" i="6"/>
  <c r="V112" i="6"/>
  <c r="U112" i="6"/>
  <c r="A112" i="6"/>
  <c r="T112" i="6" s="1"/>
  <c r="AJ111" i="6"/>
  <c r="AI111" i="6"/>
  <c r="AH111" i="6"/>
  <c r="AG111" i="6"/>
  <c r="AE111" i="6"/>
  <c r="AD111" i="6"/>
  <c r="AC111" i="6"/>
  <c r="AB111" i="6"/>
  <c r="AA111" i="6"/>
  <c r="Z111" i="6"/>
  <c r="Y111" i="6"/>
  <c r="X111" i="6"/>
  <c r="V111" i="6"/>
  <c r="U111" i="6"/>
  <c r="A111" i="6"/>
  <c r="T111" i="6" s="1"/>
  <c r="AJ110" i="6"/>
  <c r="AI110" i="6"/>
  <c r="AH110" i="6"/>
  <c r="AG110" i="6"/>
  <c r="AE110" i="6"/>
  <c r="AD110" i="6"/>
  <c r="AC110" i="6"/>
  <c r="AB110" i="6"/>
  <c r="AA110" i="6"/>
  <c r="Z110" i="6"/>
  <c r="Y110" i="6"/>
  <c r="X110" i="6"/>
  <c r="V110" i="6"/>
  <c r="U110" i="6"/>
  <c r="A110" i="6"/>
  <c r="T110" i="6" s="1"/>
  <c r="AJ109" i="6"/>
  <c r="AI109" i="6"/>
  <c r="AH109" i="6"/>
  <c r="AG109" i="6"/>
  <c r="AE109" i="6"/>
  <c r="AD109" i="6"/>
  <c r="AC109" i="6"/>
  <c r="AB109" i="6"/>
  <c r="AA109" i="6"/>
  <c r="Z109" i="6"/>
  <c r="Y109" i="6"/>
  <c r="X109" i="6"/>
  <c r="V109" i="6"/>
  <c r="U109" i="6"/>
  <c r="A109" i="6"/>
  <c r="T109" i="6" s="1"/>
  <c r="AJ108" i="6"/>
  <c r="AI108" i="6"/>
  <c r="AH108" i="6"/>
  <c r="AG108" i="6"/>
  <c r="AE108" i="6"/>
  <c r="AD108" i="6"/>
  <c r="AC108" i="6"/>
  <c r="AB108" i="6"/>
  <c r="AA108" i="6"/>
  <c r="Z108" i="6"/>
  <c r="Y108" i="6"/>
  <c r="X108" i="6"/>
  <c r="V108" i="6"/>
  <c r="U108" i="6"/>
  <c r="A108" i="6"/>
  <c r="T108" i="6" s="1"/>
  <c r="AJ107" i="6"/>
  <c r="AI107" i="6"/>
  <c r="AH107" i="6"/>
  <c r="AG107" i="6"/>
  <c r="AE107" i="6"/>
  <c r="AD107" i="6"/>
  <c r="AC107" i="6"/>
  <c r="AB107" i="6"/>
  <c r="AA107" i="6"/>
  <c r="Z107" i="6"/>
  <c r="Y107" i="6"/>
  <c r="X107" i="6"/>
  <c r="V107" i="6"/>
  <c r="U107" i="6"/>
  <c r="A107" i="6"/>
  <c r="T107" i="6" s="1"/>
  <c r="AJ106" i="6"/>
  <c r="AI106" i="6"/>
  <c r="AH106" i="6"/>
  <c r="AG106" i="6"/>
  <c r="AE106" i="6"/>
  <c r="AD106" i="6"/>
  <c r="AC106" i="6"/>
  <c r="AB106" i="6"/>
  <c r="AA106" i="6"/>
  <c r="Z106" i="6"/>
  <c r="Y106" i="6"/>
  <c r="X106" i="6"/>
  <c r="V106" i="6"/>
  <c r="U106" i="6"/>
  <c r="A106" i="6"/>
  <c r="T106" i="6" s="1"/>
  <c r="AJ105" i="6"/>
  <c r="AI105" i="6"/>
  <c r="AH105" i="6"/>
  <c r="AG105" i="6"/>
  <c r="AE105" i="6"/>
  <c r="AD105" i="6"/>
  <c r="AC105" i="6"/>
  <c r="AB105" i="6"/>
  <c r="AA105" i="6"/>
  <c r="Z105" i="6"/>
  <c r="Y105" i="6"/>
  <c r="X105" i="6"/>
  <c r="V105" i="6"/>
  <c r="U105" i="6"/>
  <c r="A105" i="6"/>
  <c r="T105" i="6" s="1"/>
  <c r="AJ104" i="6"/>
  <c r="AI104" i="6"/>
  <c r="AH104" i="6"/>
  <c r="AG104" i="6"/>
  <c r="AE104" i="6"/>
  <c r="AD104" i="6"/>
  <c r="AC104" i="6"/>
  <c r="AB104" i="6"/>
  <c r="AA104" i="6"/>
  <c r="Z104" i="6"/>
  <c r="Y104" i="6"/>
  <c r="X104" i="6"/>
  <c r="V104" i="6"/>
  <c r="U104" i="6"/>
  <c r="A104" i="6"/>
  <c r="T104" i="6" s="1"/>
  <c r="AJ103" i="6"/>
  <c r="AI103" i="6"/>
  <c r="AH103" i="6"/>
  <c r="AG103" i="6"/>
  <c r="AE103" i="6"/>
  <c r="AD103" i="6"/>
  <c r="AC103" i="6"/>
  <c r="AB103" i="6"/>
  <c r="AA103" i="6"/>
  <c r="Z103" i="6"/>
  <c r="Y103" i="6"/>
  <c r="X103" i="6"/>
  <c r="V103" i="6"/>
  <c r="U103" i="6"/>
  <c r="A103" i="6"/>
  <c r="T103" i="6" s="1"/>
  <c r="AJ102" i="6"/>
  <c r="AI102" i="6"/>
  <c r="AH102" i="6"/>
  <c r="AG102" i="6"/>
  <c r="AE102" i="6"/>
  <c r="AD102" i="6"/>
  <c r="AC102" i="6"/>
  <c r="AB102" i="6"/>
  <c r="AA102" i="6"/>
  <c r="Z102" i="6"/>
  <c r="Y102" i="6"/>
  <c r="X102" i="6"/>
  <c r="V102" i="6"/>
  <c r="U102" i="6"/>
  <c r="A102" i="6"/>
  <c r="T102" i="6" s="1"/>
  <c r="AJ101" i="6"/>
  <c r="AI101" i="6"/>
  <c r="AH101" i="6"/>
  <c r="AG101" i="6"/>
  <c r="AE101" i="6"/>
  <c r="AD101" i="6"/>
  <c r="AC101" i="6"/>
  <c r="AB101" i="6"/>
  <c r="AA101" i="6"/>
  <c r="Z101" i="6"/>
  <c r="Y101" i="6"/>
  <c r="X101" i="6"/>
  <c r="V101" i="6"/>
  <c r="U101" i="6"/>
  <c r="A101" i="6"/>
  <c r="T101" i="6" s="1"/>
  <c r="AJ100" i="6"/>
  <c r="AI100" i="6"/>
  <c r="AH100" i="6"/>
  <c r="AG100" i="6"/>
  <c r="AE100" i="6"/>
  <c r="AD100" i="6"/>
  <c r="AC100" i="6"/>
  <c r="AB100" i="6"/>
  <c r="AA100" i="6"/>
  <c r="Z100" i="6"/>
  <c r="Y100" i="6"/>
  <c r="X100" i="6"/>
  <c r="V100" i="6"/>
  <c r="U100" i="6"/>
  <c r="A100" i="6"/>
  <c r="T100" i="6" s="1"/>
  <c r="AJ99" i="6"/>
  <c r="AI99" i="6"/>
  <c r="AH99" i="6"/>
  <c r="AG99" i="6"/>
  <c r="AE99" i="6"/>
  <c r="AD99" i="6"/>
  <c r="AC99" i="6"/>
  <c r="AB99" i="6"/>
  <c r="AA99" i="6"/>
  <c r="Z99" i="6"/>
  <c r="Y99" i="6"/>
  <c r="X99" i="6"/>
  <c r="V99" i="6"/>
  <c r="U99" i="6"/>
  <c r="A99" i="6"/>
  <c r="T99" i="6" s="1"/>
  <c r="AJ98" i="6"/>
  <c r="AI98" i="6"/>
  <c r="AH98" i="6"/>
  <c r="AG98" i="6"/>
  <c r="AE98" i="6"/>
  <c r="AD98" i="6"/>
  <c r="AC98" i="6"/>
  <c r="AB98" i="6"/>
  <c r="AA98" i="6"/>
  <c r="Z98" i="6"/>
  <c r="Y98" i="6"/>
  <c r="X98" i="6"/>
  <c r="V98" i="6"/>
  <c r="U98" i="6"/>
  <c r="A98" i="6"/>
  <c r="T98" i="6" s="1"/>
  <c r="AJ97" i="6"/>
  <c r="AI97" i="6"/>
  <c r="AH97" i="6"/>
  <c r="AG97" i="6"/>
  <c r="AE97" i="6"/>
  <c r="AD97" i="6"/>
  <c r="AC97" i="6"/>
  <c r="AB97" i="6"/>
  <c r="AA97" i="6"/>
  <c r="Z97" i="6"/>
  <c r="Y97" i="6"/>
  <c r="X97" i="6"/>
  <c r="V97" i="6"/>
  <c r="U97" i="6"/>
  <c r="A97" i="6"/>
  <c r="T97" i="6" s="1"/>
  <c r="AJ96" i="6"/>
  <c r="AI96" i="6"/>
  <c r="AH96" i="6"/>
  <c r="AG96" i="6"/>
  <c r="AE96" i="6"/>
  <c r="AD96" i="6"/>
  <c r="AC96" i="6"/>
  <c r="AB96" i="6"/>
  <c r="AA96" i="6"/>
  <c r="Z96" i="6"/>
  <c r="Y96" i="6"/>
  <c r="X96" i="6"/>
  <c r="V96" i="6"/>
  <c r="U96" i="6"/>
  <c r="A96" i="6"/>
  <c r="T96" i="6" s="1"/>
  <c r="AJ95" i="6"/>
  <c r="AI95" i="6"/>
  <c r="AH95" i="6"/>
  <c r="AG95" i="6"/>
  <c r="AE95" i="6"/>
  <c r="AD95" i="6"/>
  <c r="AC95" i="6"/>
  <c r="AB95" i="6"/>
  <c r="AA95" i="6"/>
  <c r="Z95" i="6"/>
  <c r="Y95" i="6"/>
  <c r="X95" i="6"/>
  <c r="V95" i="6"/>
  <c r="U95" i="6"/>
  <c r="A95" i="6"/>
  <c r="T95" i="6" s="1"/>
  <c r="AJ94" i="6"/>
  <c r="AI94" i="6"/>
  <c r="AH94" i="6"/>
  <c r="AG94" i="6"/>
  <c r="AE94" i="6"/>
  <c r="AD94" i="6"/>
  <c r="AC94" i="6"/>
  <c r="AB94" i="6"/>
  <c r="AA94" i="6"/>
  <c r="Z94" i="6"/>
  <c r="Y94" i="6"/>
  <c r="X94" i="6"/>
  <c r="V94" i="6"/>
  <c r="U94" i="6"/>
  <c r="A94" i="6"/>
  <c r="T94" i="6" s="1"/>
  <c r="AJ93" i="6"/>
  <c r="AI93" i="6"/>
  <c r="AH93" i="6"/>
  <c r="AG93" i="6"/>
  <c r="AE93" i="6"/>
  <c r="AD93" i="6"/>
  <c r="AC93" i="6"/>
  <c r="AB93" i="6"/>
  <c r="AA93" i="6"/>
  <c r="Z93" i="6"/>
  <c r="Y93" i="6"/>
  <c r="X93" i="6"/>
  <c r="V93" i="6"/>
  <c r="U93" i="6"/>
  <c r="A93" i="6"/>
  <c r="T93" i="6" s="1"/>
  <c r="AJ92" i="6"/>
  <c r="AI92" i="6"/>
  <c r="AH92" i="6"/>
  <c r="AG92" i="6"/>
  <c r="AE92" i="6"/>
  <c r="AD92" i="6"/>
  <c r="AC92" i="6"/>
  <c r="AB92" i="6"/>
  <c r="AA92" i="6"/>
  <c r="Z92" i="6"/>
  <c r="Y92" i="6"/>
  <c r="X92" i="6"/>
  <c r="V92" i="6"/>
  <c r="U92" i="6"/>
  <c r="A92" i="6"/>
  <c r="T92" i="6" s="1"/>
  <c r="AJ91" i="6"/>
  <c r="AI91" i="6"/>
  <c r="AH91" i="6"/>
  <c r="AG91" i="6"/>
  <c r="AE91" i="6"/>
  <c r="AD91" i="6"/>
  <c r="AC91" i="6"/>
  <c r="AB91" i="6"/>
  <c r="AA91" i="6"/>
  <c r="Z91" i="6"/>
  <c r="Y91" i="6"/>
  <c r="X91" i="6"/>
  <c r="V91" i="6"/>
  <c r="U91" i="6"/>
  <c r="A91" i="6"/>
  <c r="T91" i="6" s="1"/>
  <c r="AJ90" i="6"/>
  <c r="AI90" i="6"/>
  <c r="AH90" i="6"/>
  <c r="AG90" i="6"/>
  <c r="AE90" i="6"/>
  <c r="AD90" i="6"/>
  <c r="AC90" i="6"/>
  <c r="AB90" i="6"/>
  <c r="AA90" i="6"/>
  <c r="Z90" i="6"/>
  <c r="Y90" i="6"/>
  <c r="X90" i="6"/>
  <c r="V90" i="6"/>
  <c r="U90" i="6"/>
  <c r="A90" i="6"/>
  <c r="T90" i="6" s="1"/>
  <c r="AJ89" i="6"/>
  <c r="AI89" i="6"/>
  <c r="AH89" i="6"/>
  <c r="AG89" i="6"/>
  <c r="AE89" i="6"/>
  <c r="AD89" i="6"/>
  <c r="AC89" i="6"/>
  <c r="AB89" i="6"/>
  <c r="AA89" i="6"/>
  <c r="Z89" i="6"/>
  <c r="Y89" i="6"/>
  <c r="X89" i="6"/>
  <c r="V89" i="6"/>
  <c r="U89" i="6"/>
  <c r="A89" i="6"/>
  <c r="T89" i="6" s="1"/>
  <c r="AJ88" i="6"/>
  <c r="AI88" i="6"/>
  <c r="AH88" i="6"/>
  <c r="AG88" i="6"/>
  <c r="AE88" i="6"/>
  <c r="AD88" i="6"/>
  <c r="AC88" i="6"/>
  <c r="AB88" i="6"/>
  <c r="AA88" i="6"/>
  <c r="Z88" i="6"/>
  <c r="Y88" i="6"/>
  <c r="X88" i="6"/>
  <c r="V88" i="6"/>
  <c r="U88" i="6"/>
  <c r="A88" i="6"/>
  <c r="T88" i="6" s="1"/>
  <c r="AJ87" i="6"/>
  <c r="AI87" i="6"/>
  <c r="AH87" i="6"/>
  <c r="AG87" i="6"/>
  <c r="AE87" i="6"/>
  <c r="AD87" i="6"/>
  <c r="AC87" i="6"/>
  <c r="AB87" i="6"/>
  <c r="AA87" i="6"/>
  <c r="Z87" i="6"/>
  <c r="Y87" i="6"/>
  <c r="X87" i="6"/>
  <c r="V87" i="6"/>
  <c r="U87" i="6"/>
  <c r="A87" i="6"/>
  <c r="T87" i="6" s="1"/>
  <c r="AJ86" i="6"/>
  <c r="AI86" i="6"/>
  <c r="AH86" i="6"/>
  <c r="AG86" i="6"/>
  <c r="AE86" i="6"/>
  <c r="AD86" i="6"/>
  <c r="AC86" i="6"/>
  <c r="AB86" i="6"/>
  <c r="AA86" i="6"/>
  <c r="Z86" i="6"/>
  <c r="Y86" i="6"/>
  <c r="X86" i="6"/>
  <c r="V86" i="6"/>
  <c r="U86" i="6"/>
  <c r="A86" i="6"/>
  <c r="T86" i="6" s="1"/>
  <c r="AJ85" i="6"/>
  <c r="AI85" i="6"/>
  <c r="AH85" i="6"/>
  <c r="AG85" i="6"/>
  <c r="AE85" i="6"/>
  <c r="AD85" i="6"/>
  <c r="AC85" i="6"/>
  <c r="AB85" i="6"/>
  <c r="AA85" i="6"/>
  <c r="Z85" i="6"/>
  <c r="Y85" i="6"/>
  <c r="X85" i="6"/>
  <c r="V85" i="6"/>
  <c r="U85" i="6"/>
  <c r="A85" i="6"/>
  <c r="T85" i="6" s="1"/>
  <c r="AJ84" i="6"/>
  <c r="AI84" i="6"/>
  <c r="AH84" i="6"/>
  <c r="AG84" i="6"/>
  <c r="AE84" i="6"/>
  <c r="AD84" i="6"/>
  <c r="AC84" i="6"/>
  <c r="AB84" i="6"/>
  <c r="AA84" i="6"/>
  <c r="Z84" i="6"/>
  <c r="Y84" i="6"/>
  <c r="X84" i="6"/>
  <c r="V84" i="6"/>
  <c r="U84" i="6"/>
  <c r="A84" i="6"/>
  <c r="T84" i="6" s="1"/>
  <c r="AJ83" i="6"/>
  <c r="AI83" i="6"/>
  <c r="AH83" i="6"/>
  <c r="AG83" i="6"/>
  <c r="AE83" i="6"/>
  <c r="AD83" i="6"/>
  <c r="AC83" i="6"/>
  <c r="AB83" i="6"/>
  <c r="AA83" i="6"/>
  <c r="Z83" i="6"/>
  <c r="Y83" i="6"/>
  <c r="X83" i="6"/>
  <c r="V83" i="6"/>
  <c r="U83" i="6"/>
  <c r="A83" i="6"/>
  <c r="T83" i="6" s="1"/>
  <c r="AJ82" i="6"/>
  <c r="AI82" i="6"/>
  <c r="AH82" i="6"/>
  <c r="AG82" i="6"/>
  <c r="AE82" i="6"/>
  <c r="AD82" i="6"/>
  <c r="AC82" i="6"/>
  <c r="AB82" i="6"/>
  <c r="AA82" i="6"/>
  <c r="Z82" i="6"/>
  <c r="Y82" i="6"/>
  <c r="X82" i="6"/>
  <c r="V82" i="6"/>
  <c r="U82" i="6"/>
  <c r="A82" i="6"/>
  <c r="T82" i="6" s="1"/>
  <c r="AJ81" i="6"/>
  <c r="AI81" i="6"/>
  <c r="AH81" i="6"/>
  <c r="AG81" i="6"/>
  <c r="AE81" i="6"/>
  <c r="AD81" i="6"/>
  <c r="AC81" i="6"/>
  <c r="AB81" i="6"/>
  <c r="AA81" i="6"/>
  <c r="Z81" i="6"/>
  <c r="Y81" i="6"/>
  <c r="X81" i="6"/>
  <c r="V81" i="6"/>
  <c r="U81" i="6"/>
  <c r="A81" i="6"/>
  <c r="T81" i="6" s="1"/>
  <c r="AJ80" i="6"/>
  <c r="AI80" i="6"/>
  <c r="AH80" i="6"/>
  <c r="AG80" i="6"/>
  <c r="AE80" i="6"/>
  <c r="AD80" i="6"/>
  <c r="AC80" i="6"/>
  <c r="AB80" i="6"/>
  <c r="AA80" i="6"/>
  <c r="Z80" i="6"/>
  <c r="Y80" i="6"/>
  <c r="X80" i="6"/>
  <c r="V80" i="6"/>
  <c r="U80" i="6"/>
  <c r="A80" i="6"/>
  <c r="T80" i="6" s="1"/>
  <c r="AJ79" i="6"/>
  <c r="AI79" i="6"/>
  <c r="AH79" i="6"/>
  <c r="AG79" i="6"/>
  <c r="AE79" i="6"/>
  <c r="AD79" i="6"/>
  <c r="AC79" i="6"/>
  <c r="AB79" i="6"/>
  <c r="AA79" i="6"/>
  <c r="Z79" i="6"/>
  <c r="Y79" i="6"/>
  <c r="X79" i="6"/>
  <c r="V79" i="6"/>
  <c r="U79" i="6"/>
  <c r="A79" i="6"/>
  <c r="T79" i="6" s="1"/>
  <c r="AJ78" i="6"/>
  <c r="AI78" i="6"/>
  <c r="AH78" i="6"/>
  <c r="AG78" i="6"/>
  <c r="AE78" i="6"/>
  <c r="AD78" i="6"/>
  <c r="AC78" i="6"/>
  <c r="AB78" i="6"/>
  <c r="AA78" i="6"/>
  <c r="Z78" i="6"/>
  <c r="Y78" i="6"/>
  <c r="X78" i="6"/>
  <c r="V78" i="6"/>
  <c r="U78" i="6"/>
  <c r="A78" i="6"/>
  <c r="T78" i="6" s="1"/>
  <c r="AJ77" i="6"/>
  <c r="AI77" i="6"/>
  <c r="AH77" i="6"/>
  <c r="AG77" i="6"/>
  <c r="AE77" i="6"/>
  <c r="AD77" i="6"/>
  <c r="AC77" i="6"/>
  <c r="AB77" i="6"/>
  <c r="AA77" i="6"/>
  <c r="Z77" i="6"/>
  <c r="Y77" i="6"/>
  <c r="X77" i="6"/>
  <c r="V77" i="6"/>
  <c r="U77" i="6"/>
  <c r="A77" i="6"/>
  <c r="T77" i="6" s="1"/>
  <c r="AJ76" i="6"/>
  <c r="AI76" i="6"/>
  <c r="AH76" i="6"/>
  <c r="AG76" i="6"/>
  <c r="AE76" i="6"/>
  <c r="AD76" i="6"/>
  <c r="AC76" i="6"/>
  <c r="AB76" i="6"/>
  <c r="AA76" i="6"/>
  <c r="Z76" i="6"/>
  <c r="Y76" i="6"/>
  <c r="X76" i="6"/>
  <c r="V76" i="6"/>
  <c r="U76" i="6"/>
  <c r="A76" i="6"/>
  <c r="T76" i="6" s="1"/>
  <c r="AJ75" i="6"/>
  <c r="AI75" i="6"/>
  <c r="AH75" i="6"/>
  <c r="AG75" i="6"/>
  <c r="AE75" i="6"/>
  <c r="AD75" i="6"/>
  <c r="AC75" i="6"/>
  <c r="AB75" i="6"/>
  <c r="AA75" i="6"/>
  <c r="Z75" i="6"/>
  <c r="Y75" i="6"/>
  <c r="X75" i="6"/>
  <c r="V75" i="6"/>
  <c r="U75" i="6"/>
  <c r="A75" i="6"/>
  <c r="T75" i="6" s="1"/>
  <c r="AJ74" i="6"/>
  <c r="AI74" i="6"/>
  <c r="AH74" i="6"/>
  <c r="AG74" i="6"/>
  <c r="AE74" i="6"/>
  <c r="AD74" i="6"/>
  <c r="AC74" i="6"/>
  <c r="AB74" i="6"/>
  <c r="AA74" i="6"/>
  <c r="Z74" i="6"/>
  <c r="Y74" i="6"/>
  <c r="X74" i="6"/>
  <c r="V74" i="6"/>
  <c r="U74" i="6"/>
  <c r="A74" i="6"/>
  <c r="T74" i="6" s="1"/>
  <c r="AJ73" i="6"/>
  <c r="AI73" i="6"/>
  <c r="AH73" i="6"/>
  <c r="AG73" i="6"/>
  <c r="AE73" i="6"/>
  <c r="AD73" i="6"/>
  <c r="AC73" i="6"/>
  <c r="AB73" i="6"/>
  <c r="AA73" i="6"/>
  <c r="Z73" i="6"/>
  <c r="Y73" i="6"/>
  <c r="X73" i="6"/>
  <c r="V73" i="6"/>
  <c r="U73" i="6"/>
  <c r="A73" i="6"/>
  <c r="T73" i="6" s="1"/>
  <c r="AJ72" i="6"/>
  <c r="AI72" i="6"/>
  <c r="AH72" i="6"/>
  <c r="AG72" i="6"/>
  <c r="AE72" i="6"/>
  <c r="AD72" i="6"/>
  <c r="AC72" i="6"/>
  <c r="AB72" i="6"/>
  <c r="AA72" i="6"/>
  <c r="Z72" i="6"/>
  <c r="Y72" i="6"/>
  <c r="X72" i="6"/>
  <c r="V72" i="6"/>
  <c r="U72" i="6"/>
  <c r="A72" i="6"/>
  <c r="T72" i="6" s="1"/>
  <c r="AJ71" i="6"/>
  <c r="AI71" i="6"/>
  <c r="AH71" i="6"/>
  <c r="AG71" i="6"/>
  <c r="AE71" i="6"/>
  <c r="AD71" i="6"/>
  <c r="AC71" i="6"/>
  <c r="AB71" i="6"/>
  <c r="AA71" i="6"/>
  <c r="Z71" i="6"/>
  <c r="Y71" i="6"/>
  <c r="X71" i="6"/>
  <c r="V71" i="6"/>
  <c r="U71" i="6"/>
  <c r="A71" i="6"/>
  <c r="T71" i="6" s="1"/>
  <c r="AJ70" i="6"/>
  <c r="AI70" i="6"/>
  <c r="AH70" i="6"/>
  <c r="AG70" i="6"/>
  <c r="AE70" i="6"/>
  <c r="AD70" i="6"/>
  <c r="AC70" i="6"/>
  <c r="AB70" i="6"/>
  <c r="AA70" i="6"/>
  <c r="Z70" i="6"/>
  <c r="Y70" i="6"/>
  <c r="X70" i="6"/>
  <c r="V70" i="6"/>
  <c r="U70" i="6"/>
  <c r="A70" i="6"/>
  <c r="T70" i="6" s="1"/>
  <c r="AJ69" i="6"/>
  <c r="AI69" i="6"/>
  <c r="AH69" i="6"/>
  <c r="AG69" i="6"/>
  <c r="AE69" i="6"/>
  <c r="AD69" i="6"/>
  <c r="AC69" i="6"/>
  <c r="AB69" i="6"/>
  <c r="AA69" i="6"/>
  <c r="Z69" i="6"/>
  <c r="Y69" i="6"/>
  <c r="X69" i="6"/>
  <c r="V69" i="6"/>
  <c r="U69" i="6"/>
  <c r="A69" i="6"/>
  <c r="T69" i="6" s="1"/>
  <c r="AJ68" i="6"/>
  <c r="AI68" i="6"/>
  <c r="AH68" i="6"/>
  <c r="AG68" i="6"/>
  <c r="AE68" i="6"/>
  <c r="AD68" i="6"/>
  <c r="AC68" i="6"/>
  <c r="AB68" i="6"/>
  <c r="AA68" i="6"/>
  <c r="Z68" i="6"/>
  <c r="Y68" i="6"/>
  <c r="X68" i="6"/>
  <c r="V68" i="6"/>
  <c r="U68" i="6"/>
  <c r="A68" i="6"/>
  <c r="T68" i="6" s="1"/>
  <c r="AJ67" i="6"/>
  <c r="AI67" i="6"/>
  <c r="AH67" i="6"/>
  <c r="AG67" i="6"/>
  <c r="AE67" i="6"/>
  <c r="AD67" i="6"/>
  <c r="AC67" i="6"/>
  <c r="AB67" i="6"/>
  <c r="AA67" i="6"/>
  <c r="Z67" i="6"/>
  <c r="Y67" i="6"/>
  <c r="X67" i="6"/>
  <c r="V67" i="6"/>
  <c r="U67" i="6"/>
  <c r="A67" i="6"/>
  <c r="T67" i="6" s="1"/>
  <c r="AJ66" i="6"/>
  <c r="AI66" i="6"/>
  <c r="AH66" i="6"/>
  <c r="AG66" i="6"/>
  <c r="AE66" i="6"/>
  <c r="AD66" i="6"/>
  <c r="AC66" i="6"/>
  <c r="AB66" i="6"/>
  <c r="AA66" i="6"/>
  <c r="Z66" i="6"/>
  <c r="Y66" i="6"/>
  <c r="X66" i="6"/>
  <c r="V66" i="6"/>
  <c r="U66" i="6"/>
  <c r="A66" i="6"/>
  <c r="T66" i="6" s="1"/>
  <c r="AJ65" i="6"/>
  <c r="AI65" i="6"/>
  <c r="AH65" i="6"/>
  <c r="AG65" i="6"/>
  <c r="AE65" i="6"/>
  <c r="AD65" i="6"/>
  <c r="AC65" i="6"/>
  <c r="AB65" i="6"/>
  <c r="AA65" i="6"/>
  <c r="Z65" i="6"/>
  <c r="Y65" i="6"/>
  <c r="X65" i="6"/>
  <c r="V65" i="6"/>
  <c r="U65" i="6"/>
  <c r="A65" i="6"/>
  <c r="T65" i="6" s="1"/>
  <c r="AJ64" i="6"/>
  <c r="AI64" i="6"/>
  <c r="AH64" i="6"/>
  <c r="AG64" i="6"/>
  <c r="AE64" i="6"/>
  <c r="AD64" i="6"/>
  <c r="AC64" i="6"/>
  <c r="AB64" i="6"/>
  <c r="AA64" i="6"/>
  <c r="Z64" i="6"/>
  <c r="Y64" i="6"/>
  <c r="X64" i="6"/>
  <c r="V64" i="6"/>
  <c r="U64" i="6"/>
  <c r="A64" i="6"/>
  <c r="T64" i="6" s="1"/>
  <c r="AJ63" i="6"/>
  <c r="AI63" i="6"/>
  <c r="AH63" i="6"/>
  <c r="AG63" i="6"/>
  <c r="AE63" i="6"/>
  <c r="AD63" i="6"/>
  <c r="AC63" i="6"/>
  <c r="AB63" i="6"/>
  <c r="AA63" i="6"/>
  <c r="Z63" i="6"/>
  <c r="Y63" i="6"/>
  <c r="X63" i="6"/>
  <c r="V63" i="6"/>
  <c r="U63" i="6"/>
  <c r="A63" i="6"/>
  <c r="T63" i="6" s="1"/>
  <c r="AJ62" i="6"/>
  <c r="AI62" i="6"/>
  <c r="AH62" i="6"/>
  <c r="AG62" i="6"/>
  <c r="AE62" i="6"/>
  <c r="AD62" i="6"/>
  <c r="AC62" i="6"/>
  <c r="AB62" i="6"/>
  <c r="AA62" i="6"/>
  <c r="Z62" i="6"/>
  <c r="Y62" i="6"/>
  <c r="X62" i="6"/>
  <c r="V62" i="6"/>
  <c r="U62" i="6"/>
  <c r="A62" i="6"/>
  <c r="T62" i="6" s="1"/>
  <c r="AJ61" i="6"/>
  <c r="AI61" i="6"/>
  <c r="AH61" i="6"/>
  <c r="AG61" i="6"/>
  <c r="AE61" i="6"/>
  <c r="AD61" i="6"/>
  <c r="AC61" i="6"/>
  <c r="AB61" i="6"/>
  <c r="AA61" i="6"/>
  <c r="Z61" i="6"/>
  <c r="Y61" i="6"/>
  <c r="X61" i="6"/>
  <c r="V61" i="6"/>
  <c r="U61" i="6"/>
  <c r="A61" i="6"/>
  <c r="T61" i="6" s="1"/>
  <c r="AJ60" i="6"/>
  <c r="AI60" i="6"/>
  <c r="AH60" i="6"/>
  <c r="AG60" i="6"/>
  <c r="AE60" i="6"/>
  <c r="AD60" i="6"/>
  <c r="AC60" i="6"/>
  <c r="AB60" i="6"/>
  <c r="AA60" i="6"/>
  <c r="Z60" i="6"/>
  <c r="Y60" i="6"/>
  <c r="X60" i="6"/>
  <c r="V60" i="6"/>
  <c r="U60" i="6"/>
  <c r="A60" i="6"/>
  <c r="T60" i="6" s="1"/>
  <c r="AJ59" i="6"/>
  <c r="AI59" i="6"/>
  <c r="AH59" i="6"/>
  <c r="AG59" i="6"/>
  <c r="AE59" i="6"/>
  <c r="AD59" i="6"/>
  <c r="AC59" i="6"/>
  <c r="AB59" i="6"/>
  <c r="AA59" i="6"/>
  <c r="Z59" i="6"/>
  <c r="Y59" i="6"/>
  <c r="X59" i="6"/>
  <c r="V59" i="6"/>
  <c r="U59" i="6"/>
  <c r="A59" i="6"/>
  <c r="T59" i="6" s="1"/>
  <c r="AJ58" i="6"/>
  <c r="AI58" i="6"/>
  <c r="AH58" i="6"/>
  <c r="AG58" i="6"/>
  <c r="AE58" i="6"/>
  <c r="AD58" i="6"/>
  <c r="AC58" i="6"/>
  <c r="AB58" i="6"/>
  <c r="AA58" i="6"/>
  <c r="Z58" i="6"/>
  <c r="Y58" i="6"/>
  <c r="X58" i="6"/>
  <c r="V58" i="6"/>
  <c r="U58" i="6"/>
  <c r="A58" i="6"/>
  <c r="T58" i="6" s="1"/>
  <c r="AJ57" i="6"/>
  <c r="AI57" i="6"/>
  <c r="AH57" i="6"/>
  <c r="AG57" i="6"/>
  <c r="AE57" i="6"/>
  <c r="AD57" i="6"/>
  <c r="AC57" i="6"/>
  <c r="AB57" i="6"/>
  <c r="AA57" i="6"/>
  <c r="Z57" i="6"/>
  <c r="Y57" i="6"/>
  <c r="X57" i="6"/>
  <c r="V57" i="6"/>
  <c r="U57" i="6"/>
  <c r="A57" i="6"/>
  <c r="T57" i="6" s="1"/>
  <c r="AJ56" i="6"/>
  <c r="AI56" i="6"/>
  <c r="AH56" i="6"/>
  <c r="AG56" i="6"/>
  <c r="AE56" i="6"/>
  <c r="AD56" i="6"/>
  <c r="AC56" i="6"/>
  <c r="AB56" i="6"/>
  <c r="AA56" i="6"/>
  <c r="Z56" i="6"/>
  <c r="Y56" i="6"/>
  <c r="X56" i="6"/>
  <c r="V56" i="6"/>
  <c r="U56" i="6"/>
  <c r="A56" i="6"/>
  <c r="T56" i="6" s="1"/>
  <c r="AJ55" i="6"/>
  <c r="AI55" i="6"/>
  <c r="AH55" i="6"/>
  <c r="AG55" i="6"/>
  <c r="AE55" i="6"/>
  <c r="AD55" i="6"/>
  <c r="AC55" i="6"/>
  <c r="AB55" i="6"/>
  <c r="AA55" i="6"/>
  <c r="Z55" i="6"/>
  <c r="Y55" i="6"/>
  <c r="X55" i="6"/>
  <c r="V55" i="6"/>
  <c r="U55" i="6"/>
  <c r="A55" i="6"/>
  <c r="T55" i="6" s="1"/>
  <c r="AJ54" i="6"/>
  <c r="AI54" i="6"/>
  <c r="AH54" i="6"/>
  <c r="AG54" i="6"/>
  <c r="AE54" i="6"/>
  <c r="AD54" i="6"/>
  <c r="AC54" i="6"/>
  <c r="AB54" i="6"/>
  <c r="AA54" i="6"/>
  <c r="Z54" i="6"/>
  <c r="Y54" i="6"/>
  <c r="X54" i="6"/>
  <c r="V54" i="6"/>
  <c r="U54" i="6"/>
  <c r="A54" i="6"/>
  <c r="T54" i="6" s="1"/>
  <c r="AJ53" i="6"/>
  <c r="AI53" i="6"/>
  <c r="AH53" i="6"/>
  <c r="AG53" i="6"/>
  <c r="AE53" i="6"/>
  <c r="AD53" i="6"/>
  <c r="AC53" i="6"/>
  <c r="AB53" i="6"/>
  <c r="AA53" i="6"/>
  <c r="Z53" i="6"/>
  <c r="Y53" i="6"/>
  <c r="X53" i="6"/>
  <c r="V53" i="6"/>
  <c r="U53" i="6"/>
  <c r="A53" i="6"/>
  <c r="T53" i="6" s="1"/>
  <c r="AJ52" i="6"/>
  <c r="AI52" i="6"/>
  <c r="AH52" i="6"/>
  <c r="AG52" i="6"/>
  <c r="AE52" i="6"/>
  <c r="AD52" i="6"/>
  <c r="AC52" i="6"/>
  <c r="AB52" i="6"/>
  <c r="AA52" i="6"/>
  <c r="Z52" i="6"/>
  <c r="Y52" i="6"/>
  <c r="X52" i="6"/>
  <c r="V52" i="6"/>
  <c r="U52" i="6"/>
  <c r="A52" i="6"/>
  <c r="T52" i="6" s="1"/>
  <c r="AJ51" i="6"/>
  <c r="AI51" i="6"/>
  <c r="AH51" i="6"/>
  <c r="AG51" i="6"/>
  <c r="AE51" i="6"/>
  <c r="AD51" i="6"/>
  <c r="AC51" i="6"/>
  <c r="AB51" i="6"/>
  <c r="AA51" i="6"/>
  <c r="Z51" i="6"/>
  <c r="Y51" i="6"/>
  <c r="X51" i="6"/>
  <c r="V51" i="6"/>
  <c r="U51" i="6"/>
  <c r="A51" i="6"/>
  <c r="T51" i="6" s="1"/>
  <c r="AJ50" i="6"/>
  <c r="AI50" i="6"/>
  <c r="AH50" i="6"/>
  <c r="AG50" i="6"/>
  <c r="AE50" i="6"/>
  <c r="AD50" i="6"/>
  <c r="AC50" i="6"/>
  <c r="AB50" i="6"/>
  <c r="AA50" i="6"/>
  <c r="Z50" i="6"/>
  <c r="Y50" i="6"/>
  <c r="X50" i="6"/>
  <c r="V50" i="6"/>
  <c r="U50" i="6"/>
  <c r="A50" i="6"/>
  <c r="T50" i="6" s="1"/>
  <c r="AJ49" i="6"/>
  <c r="AI49" i="6"/>
  <c r="AH49" i="6"/>
  <c r="AG49" i="6"/>
  <c r="AE49" i="6"/>
  <c r="AD49" i="6"/>
  <c r="AC49" i="6"/>
  <c r="AB49" i="6"/>
  <c r="AA49" i="6"/>
  <c r="Z49" i="6"/>
  <c r="Y49" i="6"/>
  <c r="X49" i="6"/>
  <c r="V49" i="6"/>
  <c r="U49" i="6"/>
  <c r="A49" i="6"/>
  <c r="T49" i="6" s="1"/>
  <c r="AJ48" i="6"/>
  <c r="AI48" i="6"/>
  <c r="AH48" i="6"/>
  <c r="AG48" i="6"/>
  <c r="AE48" i="6"/>
  <c r="AD48" i="6"/>
  <c r="AC48" i="6"/>
  <c r="AB48" i="6"/>
  <c r="AA48" i="6"/>
  <c r="Z48" i="6"/>
  <c r="Y48" i="6"/>
  <c r="X48" i="6"/>
  <c r="V48" i="6"/>
  <c r="U48" i="6"/>
  <c r="A48" i="6"/>
  <c r="T48" i="6" s="1"/>
  <c r="AJ47" i="6"/>
  <c r="AI47" i="6"/>
  <c r="AH47" i="6"/>
  <c r="AG47" i="6"/>
  <c r="AE47" i="6"/>
  <c r="AD47" i="6"/>
  <c r="AC47" i="6"/>
  <c r="AB47" i="6"/>
  <c r="AA47" i="6"/>
  <c r="Z47" i="6"/>
  <c r="Y47" i="6"/>
  <c r="X47" i="6"/>
  <c r="V47" i="6"/>
  <c r="U47" i="6"/>
  <c r="A47" i="6"/>
  <c r="T47" i="6" s="1"/>
  <c r="AJ46" i="6"/>
  <c r="AI46" i="6"/>
  <c r="AH46" i="6"/>
  <c r="AG46" i="6"/>
  <c r="AE46" i="6"/>
  <c r="AD46" i="6"/>
  <c r="AC46" i="6"/>
  <c r="AB46" i="6"/>
  <c r="AA46" i="6"/>
  <c r="Z46" i="6"/>
  <c r="Y46" i="6"/>
  <c r="X46" i="6"/>
  <c r="V46" i="6"/>
  <c r="U46" i="6"/>
  <c r="A46" i="6"/>
  <c r="T46" i="6" s="1"/>
  <c r="AJ45" i="6"/>
  <c r="AI45" i="6"/>
  <c r="AH45" i="6"/>
  <c r="AG45" i="6"/>
  <c r="AE45" i="6"/>
  <c r="AD45" i="6"/>
  <c r="AC45" i="6"/>
  <c r="AB45" i="6"/>
  <c r="AA45" i="6"/>
  <c r="Z45" i="6"/>
  <c r="Y45" i="6"/>
  <c r="X45" i="6"/>
  <c r="V45" i="6"/>
  <c r="U45" i="6"/>
  <c r="A45" i="6"/>
  <c r="T45" i="6" s="1"/>
  <c r="AJ44" i="6"/>
  <c r="AI44" i="6"/>
  <c r="AH44" i="6"/>
  <c r="AG44" i="6"/>
  <c r="AE44" i="6"/>
  <c r="AD44" i="6"/>
  <c r="AC44" i="6"/>
  <c r="AB44" i="6"/>
  <c r="AA44" i="6"/>
  <c r="Z44" i="6"/>
  <c r="Y44" i="6"/>
  <c r="X44" i="6"/>
  <c r="V44" i="6"/>
  <c r="U44" i="6"/>
  <c r="A44" i="6"/>
  <c r="T44" i="6" s="1"/>
  <c r="AJ43" i="6"/>
  <c r="AI43" i="6"/>
  <c r="AH43" i="6"/>
  <c r="AG43" i="6"/>
  <c r="AE43" i="6"/>
  <c r="AD43" i="6"/>
  <c r="AC43" i="6"/>
  <c r="AB43" i="6"/>
  <c r="AA43" i="6"/>
  <c r="Z43" i="6"/>
  <c r="Y43" i="6"/>
  <c r="X43" i="6"/>
  <c r="V43" i="6"/>
  <c r="U43" i="6"/>
  <c r="A43" i="6"/>
  <c r="T43" i="6" s="1"/>
  <c r="AJ42" i="6"/>
  <c r="AI42" i="6"/>
  <c r="AH42" i="6"/>
  <c r="AG42" i="6"/>
  <c r="AE42" i="6"/>
  <c r="AD42" i="6"/>
  <c r="AC42" i="6"/>
  <c r="AB42" i="6"/>
  <c r="AA42" i="6"/>
  <c r="Z42" i="6"/>
  <c r="Y42" i="6"/>
  <c r="X42" i="6"/>
  <c r="V42" i="6"/>
  <c r="U42" i="6"/>
  <c r="A42" i="6"/>
  <c r="T42" i="6" s="1"/>
  <c r="AJ41" i="6"/>
  <c r="AI41" i="6"/>
  <c r="AH41" i="6"/>
  <c r="AG41" i="6"/>
  <c r="AE41" i="6"/>
  <c r="AD41" i="6"/>
  <c r="AC41" i="6"/>
  <c r="AB41" i="6"/>
  <c r="AA41" i="6"/>
  <c r="Z41" i="6"/>
  <c r="Y41" i="6"/>
  <c r="X41" i="6"/>
  <c r="V41" i="6"/>
  <c r="U41" i="6"/>
  <c r="A41" i="6"/>
  <c r="T41" i="6" s="1"/>
  <c r="AJ40" i="6"/>
  <c r="AI40" i="6"/>
  <c r="AH40" i="6"/>
  <c r="AG40" i="6"/>
  <c r="AE40" i="6"/>
  <c r="AD40" i="6"/>
  <c r="AC40" i="6"/>
  <c r="AB40" i="6"/>
  <c r="AA40" i="6"/>
  <c r="Z40" i="6"/>
  <c r="Y40" i="6"/>
  <c r="X40" i="6"/>
  <c r="V40" i="6"/>
  <c r="U40" i="6"/>
  <c r="A40" i="6"/>
  <c r="T40" i="6" s="1"/>
  <c r="AJ39" i="6"/>
  <c r="AI39" i="6"/>
  <c r="AH39" i="6"/>
  <c r="AG39" i="6"/>
  <c r="AE39" i="6"/>
  <c r="AD39" i="6"/>
  <c r="AC39" i="6"/>
  <c r="AB39" i="6"/>
  <c r="AA39" i="6"/>
  <c r="Z39" i="6"/>
  <c r="Y39" i="6"/>
  <c r="X39" i="6"/>
  <c r="V39" i="6"/>
  <c r="U39" i="6"/>
  <c r="A39" i="6"/>
  <c r="T39" i="6" s="1"/>
  <c r="AJ38" i="6"/>
  <c r="AI38" i="6"/>
  <c r="AH38" i="6"/>
  <c r="AG38" i="6"/>
  <c r="AE38" i="6"/>
  <c r="AD38" i="6"/>
  <c r="AC38" i="6"/>
  <c r="AB38" i="6"/>
  <c r="AA38" i="6"/>
  <c r="Z38" i="6"/>
  <c r="Y38" i="6"/>
  <c r="X38" i="6"/>
  <c r="V38" i="6"/>
  <c r="U38" i="6"/>
  <c r="A38" i="6"/>
  <c r="T38" i="6" s="1"/>
  <c r="AJ37" i="6"/>
  <c r="AI37" i="6"/>
  <c r="AH37" i="6"/>
  <c r="AG37" i="6"/>
  <c r="AE37" i="6"/>
  <c r="AD37" i="6"/>
  <c r="AC37" i="6"/>
  <c r="AB37" i="6"/>
  <c r="AA37" i="6"/>
  <c r="Z37" i="6"/>
  <c r="Y37" i="6"/>
  <c r="X37" i="6"/>
  <c r="V37" i="6"/>
  <c r="U37" i="6"/>
  <c r="A37" i="6"/>
  <c r="T37" i="6" s="1"/>
  <c r="AJ36" i="6"/>
  <c r="AI36" i="6"/>
  <c r="AH36" i="6"/>
  <c r="AG36" i="6"/>
  <c r="AE36" i="6"/>
  <c r="AD36" i="6"/>
  <c r="AC36" i="6"/>
  <c r="AB36" i="6"/>
  <c r="AA36" i="6"/>
  <c r="Z36" i="6"/>
  <c r="Y36" i="6"/>
  <c r="X36" i="6"/>
  <c r="V36" i="6"/>
  <c r="U36" i="6"/>
  <c r="A36" i="6"/>
  <c r="T36" i="6" s="1"/>
  <c r="AJ35" i="6"/>
  <c r="AI35" i="6"/>
  <c r="AH35" i="6"/>
  <c r="AG35" i="6"/>
  <c r="AE35" i="6"/>
  <c r="AD35" i="6"/>
  <c r="AC35" i="6"/>
  <c r="AB35" i="6"/>
  <c r="AA35" i="6"/>
  <c r="Z35" i="6"/>
  <c r="Y35" i="6"/>
  <c r="X35" i="6"/>
  <c r="V35" i="6"/>
  <c r="U35" i="6"/>
  <c r="A35" i="6"/>
  <c r="T35" i="6" s="1"/>
  <c r="AJ34" i="6"/>
  <c r="AI34" i="6"/>
  <c r="AH34" i="6"/>
  <c r="AG34" i="6"/>
  <c r="AE34" i="6"/>
  <c r="AD34" i="6"/>
  <c r="AC34" i="6"/>
  <c r="AB34" i="6"/>
  <c r="AA34" i="6"/>
  <c r="Z34" i="6"/>
  <c r="Y34" i="6"/>
  <c r="X34" i="6"/>
  <c r="V34" i="6"/>
  <c r="U34" i="6"/>
  <c r="A34" i="6"/>
  <c r="T34" i="6" s="1"/>
  <c r="AJ33" i="6"/>
  <c r="AI33" i="6"/>
  <c r="AH33" i="6"/>
  <c r="AG33" i="6"/>
  <c r="AE33" i="6"/>
  <c r="AD33" i="6"/>
  <c r="AC33" i="6"/>
  <c r="AB33" i="6"/>
  <c r="AA33" i="6"/>
  <c r="Z33" i="6"/>
  <c r="Y33" i="6"/>
  <c r="X33" i="6"/>
  <c r="V33" i="6"/>
  <c r="U33" i="6"/>
  <c r="A33" i="6"/>
  <c r="T33" i="6" s="1"/>
  <c r="AJ32" i="6"/>
  <c r="AI32" i="6"/>
  <c r="AH32" i="6"/>
  <c r="AG32" i="6"/>
  <c r="AE32" i="6"/>
  <c r="AD32" i="6"/>
  <c r="AC32" i="6"/>
  <c r="AB32" i="6"/>
  <c r="AA32" i="6"/>
  <c r="Z32" i="6"/>
  <c r="Y32" i="6"/>
  <c r="X32" i="6"/>
  <c r="V32" i="6"/>
  <c r="U32" i="6"/>
  <c r="A32" i="6"/>
  <c r="T32" i="6" s="1"/>
  <c r="AJ31" i="6"/>
  <c r="AI31" i="6"/>
  <c r="AH31" i="6"/>
  <c r="AG31" i="6"/>
  <c r="AE31" i="6"/>
  <c r="AD31" i="6"/>
  <c r="AC31" i="6"/>
  <c r="AB31" i="6"/>
  <c r="AA31" i="6"/>
  <c r="Z31" i="6"/>
  <c r="Y31" i="6"/>
  <c r="X31" i="6"/>
  <c r="V31" i="6"/>
  <c r="U31" i="6"/>
  <c r="A31" i="6"/>
  <c r="T31" i="6" s="1"/>
  <c r="AJ30" i="6"/>
  <c r="AI30" i="6"/>
  <c r="AH30" i="6"/>
  <c r="AG30" i="6"/>
  <c r="AE30" i="6"/>
  <c r="AD30" i="6"/>
  <c r="AC30" i="6"/>
  <c r="AB30" i="6"/>
  <c r="AA30" i="6"/>
  <c r="Z30" i="6"/>
  <c r="Y30" i="6"/>
  <c r="X30" i="6"/>
  <c r="V30" i="6"/>
  <c r="U30" i="6"/>
  <c r="A30" i="6"/>
  <c r="T30" i="6" s="1"/>
  <c r="AJ29" i="6"/>
  <c r="AI29" i="6"/>
  <c r="AH29" i="6"/>
  <c r="AG29" i="6"/>
  <c r="AE29" i="6"/>
  <c r="AD29" i="6"/>
  <c r="AC29" i="6"/>
  <c r="AB29" i="6"/>
  <c r="AA29" i="6"/>
  <c r="Z29" i="6"/>
  <c r="Y29" i="6"/>
  <c r="X29" i="6"/>
  <c r="V29" i="6"/>
  <c r="U29" i="6"/>
  <c r="A29" i="6"/>
  <c r="T29" i="6" s="1"/>
  <c r="AJ28" i="6"/>
  <c r="AI28" i="6"/>
  <c r="AH28" i="6"/>
  <c r="AG28" i="6"/>
  <c r="AE28" i="6"/>
  <c r="AD28" i="6"/>
  <c r="AC28" i="6"/>
  <c r="AB28" i="6"/>
  <c r="AA28" i="6"/>
  <c r="Z28" i="6"/>
  <c r="Y28" i="6"/>
  <c r="X28" i="6"/>
  <c r="V28" i="6"/>
  <c r="U28" i="6"/>
  <c r="A28" i="6"/>
  <c r="T28" i="6" s="1"/>
  <c r="AJ27" i="6"/>
  <c r="AI27" i="6"/>
  <c r="AH27" i="6"/>
  <c r="AG27" i="6"/>
  <c r="AE27" i="6"/>
  <c r="AD27" i="6"/>
  <c r="AC27" i="6"/>
  <c r="AB27" i="6"/>
  <c r="AA27" i="6"/>
  <c r="Z27" i="6"/>
  <c r="Y27" i="6"/>
  <c r="X27" i="6"/>
  <c r="V27" i="6"/>
  <c r="U27" i="6"/>
  <c r="A27" i="6"/>
  <c r="T27" i="6" s="1"/>
  <c r="AJ26" i="6"/>
  <c r="AI26" i="6"/>
  <c r="AH26" i="6"/>
  <c r="AG26" i="6"/>
  <c r="AE26" i="6"/>
  <c r="AD26" i="6"/>
  <c r="AC26" i="6"/>
  <c r="AB26" i="6"/>
  <c r="AA26" i="6"/>
  <c r="Z26" i="6"/>
  <c r="Y26" i="6"/>
  <c r="X26" i="6"/>
  <c r="V26" i="6"/>
  <c r="U26" i="6"/>
  <c r="A26" i="6"/>
  <c r="T26" i="6" s="1"/>
  <c r="AJ25" i="6"/>
  <c r="AI25" i="6"/>
  <c r="AH25" i="6"/>
  <c r="AG25" i="6"/>
  <c r="AE25" i="6"/>
  <c r="AD25" i="6"/>
  <c r="AC25" i="6"/>
  <c r="AB25" i="6"/>
  <c r="AA25" i="6"/>
  <c r="Z25" i="6"/>
  <c r="Y25" i="6"/>
  <c r="X25" i="6"/>
  <c r="V25" i="6"/>
  <c r="U25" i="6"/>
  <c r="A25" i="6"/>
  <c r="T25" i="6" s="1"/>
  <c r="AJ24" i="6"/>
  <c r="AI24" i="6"/>
  <c r="AH24" i="6"/>
  <c r="AG24" i="6"/>
  <c r="AE24" i="6"/>
  <c r="AD24" i="6"/>
  <c r="AC24" i="6"/>
  <c r="AB24" i="6"/>
  <c r="AA24" i="6"/>
  <c r="Z24" i="6"/>
  <c r="Y24" i="6"/>
  <c r="X24" i="6"/>
  <c r="V24" i="6"/>
  <c r="U24" i="6"/>
  <c r="A24" i="6"/>
  <c r="T24" i="6" s="1"/>
  <c r="AJ23" i="6"/>
  <c r="AI23" i="6"/>
  <c r="AH23" i="6"/>
  <c r="AG23" i="6"/>
  <c r="AE23" i="6"/>
  <c r="AD23" i="6"/>
  <c r="AC23" i="6"/>
  <c r="AB23" i="6"/>
  <c r="AA23" i="6"/>
  <c r="Z23" i="6"/>
  <c r="Y23" i="6"/>
  <c r="X23" i="6"/>
  <c r="V23" i="6"/>
  <c r="U23" i="6"/>
  <c r="A23" i="6"/>
  <c r="T23" i="6" s="1"/>
  <c r="AJ22" i="6"/>
  <c r="AI22" i="6"/>
  <c r="AH22" i="6"/>
  <c r="AG22" i="6"/>
  <c r="AE22" i="6"/>
  <c r="AD22" i="6"/>
  <c r="AC22" i="6"/>
  <c r="AB22" i="6"/>
  <c r="AA22" i="6"/>
  <c r="Z22" i="6"/>
  <c r="Y22" i="6"/>
  <c r="X22" i="6"/>
  <c r="V22" i="6"/>
  <c r="U22" i="6"/>
  <c r="A22" i="6"/>
  <c r="T22" i="6" s="1"/>
  <c r="AJ21" i="6"/>
  <c r="AI21" i="6"/>
  <c r="AH21" i="6"/>
  <c r="AG21" i="6"/>
  <c r="AE21" i="6"/>
  <c r="AD21" i="6"/>
  <c r="AC21" i="6"/>
  <c r="AB21" i="6"/>
  <c r="AA21" i="6"/>
  <c r="Z21" i="6"/>
  <c r="Y21" i="6"/>
  <c r="X21" i="6"/>
  <c r="V21" i="6"/>
  <c r="U21" i="6"/>
  <c r="A21" i="6"/>
  <c r="T21" i="6" s="1"/>
  <c r="AJ20" i="6"/>
  <c r="AI20" i="6"/>
  <c r="AH20" i="6"/>
  <c r="AG20" i="6"/>
  <c r="AE20" i="6"/>
  <c r="AD20" i="6"/>
  <c r="AC20" i="6"/>
  <c r="AB20" i="6"/>
  <c r="AA20" i="6"/>
  <c r="Z20" i="6"/>
  <c r="Y20" i="6"/>
  <c r="X20" i="6"/>
  <c r="V20" i="6"/>
  <c r="U20" i="6"/>
  <c r="A20" i="6"/>
  <c r="T20" i="6" s="1"/>
  <c r="AJ19" i="6"/>
  <c r="AI19" i="6"/>
  <c r="AH19" i="6"/>
  <c r="AG19" i="6"/>
  <c r="AE19" i="6"/>
  <c r="AD19" i="6"/>
  <c r="AC19" i="6"/>
  <c r="AB19" i="6"/>
  <c r="AA19" i="6"/>
  <c r="Z19" i="6"/>
  <c r="Y19" i="6"/>
  <c r="X19" i="6"/>
  <c r="V19" i="6"/>
  <c r="U19" i="6"/>
  <c r="A19" i="6"/>
  <c r="T19" i="6" s="1"/>
  <c r="AJ18" i="6"/>
  <c r="AI18" i="6"/>
  <c r="AH18" i="6"/>
  <c r="AG18" i="6"/>
  <c r="AE18" i="6"/>
  <c r="AD18" i="6"/>
  <c r="AC18" i="6"/>
  <c r="AB18" i="6"/>
  <c r="AA18" i="6"/>
  <c r="Z18" i="6"/>
  <c r="Y18" i="6"/>
  <c r="X18" i="6"/>
  <c r="V18" i="6"/>
  <c r="U18" i="6"/>
  <c r="A18" i="6"/>
  <c r="T18" i="6" s="1"/>
  <c r="AJ17" i="6"/>
  <c r="AI17" i="6"/>
  <c r="AH17" i="6"/>
  <c r="AG17" i="6"/>
  <c r="AE17" i="6"/>
  <c r="AD17" i="6"/>
  <c r="AC17" i="6"/>
  <c r="AB17" i="6"/>
  <c r="AA17" i="6"/>
  <c r="Z17" i="6"/>
  <c r="Y17" i="6"/>
  <c r="X17" i="6"/>
  <c r="V17" i="6"/>
  <c r="U17" i="6"/>
  <c r="A17" i="6"/>
  <c r="T17" i="6" s="1"/>
  <c r="AJ16" i="6"/>
  <c r="AI16" i="6"/>
  <c r="AH16" i="6"/>
  <c r="AG16" i="6"/>
  <c r="AE16" i="6"/>
  <c r="AD16" i="6"/>
  <c r="AC16" i="6"/>
  <c r="AB16" i="6"/>
  <c r="AA16" i="6"/>
  <c r="Z16" i="6"/>
  <c r="Y16" i="6"/>
  <c r="X16" i="6"/>
  <c r="V16" i="6"/>
  <c r="U16" i="6"/>
  <c r="A16" i="6"/>
  <c r="T16" i="6" s="1"/>
  <c r="AJ15" i="6"/>
  <c r="AI15" i="6"/>
  <c r="AH15" i="6"/>
  <c r="AG15" i="6"/>
  <c r="AE15" i="6"/>
  <c r="AD15" i="6"/>
  <c r="AC15" i="6"/>
  <c r="AB15" i="6"/>
  <c r="AA15" i="6"/>
  <c r="Z15" i="6"/>
  <c r="Y15" i="6"/>
  <c r="X15" i="6"/>
  <c r="V15" i="6"/>
  <c r="U15" i="6"/>
  <c r="A15" i="6"/>
  <c r="T15" i="6" s="1"/>
  <c r="AJ14" i="6"/>
  <c r="AI14" i="6"/>
  <c r="AH14" i="6"/>
  <c r="AG14" i="6"/>
  <c r="AE14" i="6"/>
  <c r="AD14" i="6"/>
  <c r="AC14" i="6"/>
  <c r="AB14" i="6"/>
  <c r="AA14" i="6"/>
  <c r="Z14" i="6"/>
  <c r="Y14" i="6"/>
  <c r="X14" i="6"/>
  <c r="V14" i="6"/>
  <c r="U14" i="6"/>
  <c r="A14" i="6"/>
  <c r="T14" i="6" s="1"/>
  <c r="AJ13" i="6"/>
  <c r="AI13" i="6"/>
  <c r="AH13" i="6"/>
  <c r="AG13" i="6"/>
  <c r="AE13" i="6"/>
  <c r="AD13" i="6"/>
  <c r="AC13" i="6"/>
  <c r="AB13" i="6"/>
  <c r="AA13" i="6"/>
  <c r="Z13" i="6"/>
  <c r="Y13" i="6"/>
  <c r="X13" i="6"/>
  <c r="V13" i="6"/>
  <c r="U13" i="6"/>
  <c r="A13" i="6"/>
  <c r="T13" i="6" s="1"/>
  <c r="AJ12" i="6"/>
  <c r="AI12" i="6"/>
  <c r="AH12" i="6"/>
  <c r="AG12" i="6"/>
  <c r="AE12" i="6"/>
  <c r="AD12" i="6"/>
  <c r="AC12" i="6"/>
  <c r="AB12" i="6"/>
  <c r="AA12" i="6"/>
  <c r="Z12" i="6"/>
  <c r="Y12" i="6"/>
  <c r="X12" i="6"/>
  <c r="V12" i="6"/>
  <c r="U12" i="6"/>
  <c r="A12" i="6"/>
  <c r="T12" i="6" s="1"/>
  <c r="AJ11" i="6"/>
  <c r="AI11" i="6"/>
  <c r="AH11" i="6"/>
  <c r="AG11" i="6"/>
  <c r="AE11" i="6"/>
  <c r="AD11" i="6"/>
  <c r="AC11" i="6"/>
  <c r="AB11" i="6"/>
  <c r="AA11" i="6"/>
  <c r="Z11" i="6"/>
  <c r="Y11" i="6"/>
  <c r="X11" i="6"/>
  <c r="V11" i="6"/>
  <c r="U11" i="6"/>
  <c r="A11" i="6"/>
  <c r="T11" i="6" s="1"/>
  <c r="AJ10" i="6"/>
  <c r="AI10" i="6"/>
  <c r="AH10" i="6"/>
  <c r="AG10" i="6"/>
  <c r="AE10" i="6"/>
  <c r="AD10" i="6"/>
  <c r="AC10" i="6"/>
  <c r="AB10" i="6"/>
  <c r="AA10" i="6"/>
  <c r="Z10" i="6"/>
  <c r="Y10" i="6"/>
  <c r="X10" i="6"/>
  <c r="V10" i="6"/>
  <c r="U10" i="6"/>
  <c r="A10" i="6"/>
  <c r="T10" i="6" s="1"/>
  <c r="AJ9" i="6"/>
  <c r="AI9" i="6"/>
  <c r="AH9" i="6"/>
  <c r="AG9" i="6"/>
  <c r="AE9" i="6"/>
  <c r="AD9" i="6"/>
  <c r="AC9" i="6"/>
  <c r="AB9" i="6"/>
  <c r="AA9" i="6"/>
  <c r="Z9" i="6"/>
  <c r="Y9" i="6"/>
  <c r="X9" i="6"/>
  <c r="V9" i="6"/>
  <c r="U9" i="6"/>
  <c r="A9" i="6"/>
  <c r="T9" i="6" s="1"/>
  <c r="AJ8" i="6"/>
  <c r="AI8" i="6"/>
  <c r="AH8" i="6"/>
  <c r="AG8" i="6"/>
  <c r="AE8" i="6"/>
  <c r="AD8" i="6"/>
  <c r="AC8" i="6"/>
  <c r="AB8" i="6"/>
  <c r="AA8" i="6"/>
  <c r="Z8" i="6"/>
  <c r="Y8" i="6"/>
  <c r="X8" i="6"/>
  <c r="V8" i="6"/>
  <c r="U8" i="6"/>
  <c r="A8" i="6"/>
  <c r="T8" i="6" s="1"/>
  <c r="AJ7" i="6"/>
  <c r="AI7" i="6"/>
  <c r="AH7" i="6"/>
  <c r="AG7" i="6"/>
  <c r="AE7" i="6"/>
  <c r="AD7" i="6"/>
  <c r="AC7" i="6"/>
  <c r="AB7" i="6"/>
  <c r="AA7" i="6"/>
  <c r="Z7" i="6"/>
  <c r="Y7" i="6"/>
  <c r="X7" i="6"/>
  <c r="V7" i="6"/>
  <c r="U7" i="6"/>
  <c r="A7" i="6"/>
  <c r="T7" i="6" s="1"/>
  <c r="AJ6" i="6"/>
  <c r="AI6" i="6"/>
  <c r="AH6" i="6"/>
  <c r="AG6" i="6"/>
  <c r="AE6" i="6"/>
  <c r="AD6" i="6"/>
  <c r="AC6" i="6"/>
  <c r="AB6" i="6"/>
  <c r="AA6" i="6"/>
  <c r="Z6" i="6"/>
  <c r="Y6" i="6"/>
  <c r="X6" i="6"/>
  <c r="V6" i="6"/>
  <c r="U6" i="6"/>
  <c r="A6" i="6"/>
  <c r="T6" i="6" s="1"/>
  <c r="AJ5" i="6"/>
  <c r="A5" i="6"/>
  <c r="H16" i="3"/>
  <c r="P16" i="3" s="1"/>
  <c r="F16" i="3"/>
  <c r="N16" i="3" s="1"/>
  <c r="C16" i="3"/>
  <c r="K16" i="3" s="1"/>
  <c r="H15" i="3"/>
  <c r="P15" i="3" s="1"/>
  <c r="F15" i="3"/>
  <c r="N15" i="3" s="1"/>
  <c r="C15" i="3"/>
  <c r="H14" i="3"/>
  <c r="P14" i="3" s="1"/>
  <c r="F14" i="3"/>
  <c r="N14" i="3" s="1"/>
  <c r="C14" i="3"/>
  <c r="K14" i="3" s="1"/>
  <c r="H13" i="3"/>
  <c r="P13" i="3" s="1"/>
  <c r="F13" i="3"/>
  <c r="N13" i="3" s="1"/>
  <c r="C13" i="3"/>
  <c r="H7" i="3"/>
  <c r="F7" i="3"/>
  <c r="N7" i="3" s="1"/>
  <c r="K213" i="7"/>
  <c r="J213" i="7"/>
  <c r="C213" i="7"/>
  <c r="K212" i="7"/>
  <c r="J212" i="7"/>
  <c r="C212" i="7"/>
  <c r="K211" i="7"/>
  <c r="J211" i="7"/>
  <c r="C211" i="7"/>
  <c r="K210" i="7"/>
  <c r="J210" i="7"/>
  <c r="C210" i="7"/>
  <c r="K209" i="7"/>
  <c r="J209" i="7"/>
  <c r="C209" i="7"/>
  <c r="K208" i="7"/>
  <c r="J208" i="7"/>
  <c r="C208" i="7"/>
  <c r="K207" i="7"/>
  <c r="J207" i="7"/>
  <c r="C207" i="7"/>
  <c r="K206" i="7"/>
  <c r="J206" i="7"/>
  <c r="C206" i="7"/>
  <c r="K205" i="7"/>
  <c r="J205" i="7"/>
  <c r="C205" i="7"/>
  <c r="K204" i="7"/>
  <c r="J204" i="7"/>
  <c r="C204" i="7"/>
  <c r="K203" i="7"/>
  <c r="J203" i="7"/>
  <c r="C203" i="7"/>
  <c r="K202" i="7"/>
  <c r="J202" i="7"/>
  <c r="C202" i="7"/>
  <c r="K201" i="7"/>
  <c r="J201" i="7"/>
  <c r="C201" i="7"/>
  <c r="K200" i="7"/>
  <c r="J200" i="7"/>
  <c r="C200" i="7"/>
  <c r="K199" i="7"/>
  <c r="J199" i="7"/>
  <c r="C199" i="7"/>
  <c r="K198" i="7"/>
  <c r="J198" i="7"/>
  <c r="C198" i="7"/>
  <c r="K197" i="7"/>
  <c r="J197" i="7"/>
  <c r="C197" i="7"/>
  <c r="K196" i="7"/>
  <c r="J196" i="7"/>
  <c r="C196" i="7"/>
  <c r="K195" i="7"/>
  <c r="J195" i="7"/>
  <c r="C195" i="7"/>
  <c r="K194" i="7"/>
  <c r="J194" i="7"/>
  <c r="C194" i="7"/>
  <c r="K193" i="7"/>
  <c r="J193" i="7"/>
  <c r="C193" i="7"/>
  <c r="K192" i="7"/>
  <c r="J192" i="7"/>
  <c r="C192" i="7"/>
  <c r="K191" i="7"/>
  <c r="J191" i="7"/>
  <c r="C191" i="7"/>
  <c r="K190" i="7"/>
  <c r="J190" i="7"/>
  <c r="C190" i="7"/>
  <c r="K189" i="7"/>
  <c r="J189" i="7"/>
  <c r="C189" i="7"/>
  <c r="K188" i="7"/>
  <c r="J188" i="7"/>
  <c r="C188" i="7"/>
  <c r="K187" i="7"/>
  <c r="J187" i="7"/>
  <c r="C187" i="7"/>
  <c r="K186" i="7"/>
  <c r="J186" i="7"/>
  <c r="C186" i="7"/>
  <c r="K185" i="7"/>
  <c r="J185" i="7"/>
  <c r="C185" i="7"/>
  <c r="K184" i="7"/>
  <c r="J184" i="7"/>
  <c r="C184" i="7"/>
  <c r="K183" i="7"/>
  <c r="J183" i="7"/>
  <c r="C183" i="7"/>
  <c r="K182" i="7"/>
  <c r="J182" i="7"/>
  <c r="C182" i="7"/>
  <c r="K181" i="7"/>
  <c r="J181" i="7"/>
  <c r="C181" i="7"/>
  <c r="K180" i="7"/>
  <c r="J180" i="7"/>
  <c r="C180" i="7"/>
  <c r="K179" i="7"/>
  <c r="J179" i="7"/>
  <c r="C179" i="7"/>
  <c r="K178" i="7"/>
  <c r="J178" i="7"/>
  <c r="C178" i="7"/>
  <c r="K177" i="7"/>
  <c r="J177" i="7"/>
  <c r="C177" i="7"/>
  <c r="K176" i="7"/>
  <c r="J176" i="7"/>
  <c r="C176" i="7"/>
  <c r="K175" i="7"/>
  <c r="J175" i="7"/>
  <c r="C175" i="7"/>
  <c r="K174" i="7"/>
  <c r="J174" i="7"/>
  <c r="C174" i="7"/>
  <c r="K173" i="7"/>
  <c r="J173" i="7"/>
  <c r="C173" i="7"/>
  <c r="K172" i="7"/>
  <c r="J172" i="7"/>
  <c r="C172" i="7"/>
  <c r="K171" i="7"/>
  <c r="J171" i="7"/>
  <c r="C171" i="7"/>
  <c r="K170" i="7"/>
  <c r="J170" i="7"/>
  <c r="C170" i="7"/>
  <c r="K169" i="7"/>
  <c r="J169" i="7"/>
  <c r="C169" i="7"/>
  <c r="K168" i="7"/>
  <c r="J168" i="7"/>
  <c r="C168" i="7"/>
  <c r="K167" i="7"/>
  <c r="J167" i="7"/>
  <c r="C167" i="7"/>
  <c r="K166" i="7"/>
  <c r="J166" i="7"/>
  <c r="C166" i="7"/>
  <c r="K165" i="7"/>
  <c r="J165" i="7"/>
  <c r="C165" i="7"/>
  <c r="K164" i="7"/>
  <c r="J164" i="7"/>
  <c r="C164" i="7"/>
  <c r="K163" i="7"/>
  <c r="J163" i="7"/>
  <c r="C163" i="7"/>
  <c r="K162" i="7"/>
  <c r="J162" i="7"/>
  <c r="C162" i="7"/>
  <c r="K161" i="7"/>
  <c r="J161" i="7"/>
  <c r="C161" i="7"/>
  <c r="K160" i="7"/>
  <c r="J160" i="7"/>
  <c r="C160" i="7"/>
  <c r="K159" i="7"/>
  <c r="J159" i="7"/>
  <c r="C159" i="7"/>
  <c r="K158" i="7"/>
  <c r="J158" i="7"/>
  <c r="C158" i="7"/>
  <c r="K157" i="7"/>
  <c r="J157" i="7"/>
  <c r="C157" i="7"/>
  <c r="K156" i="7"/>
  <c r="J156" i="7"/>
  <c r="C156" i="7"/>
  <c r="K155" i="7"/>
  <c r="J155" i="7"/>
  <c r="C155" i="7"/>
  <c r="K154" i="7"/>
  <c r="J154" i="7"/>
  <c r="C154" i="7"/>
  <c r="K153" i="7"/>
  <c r="J153" i="7"/>
  <c r="C153" i="7"/>
  <c r="K152" i="7"/>
  <c r="J152" i="7"/>
  <c r="C152" i="7"/>
  <c r="K151" i="7"/>
  <c r="J151" i="7"/>
  <c r="C151" i="7"/>
  <c r="K150" i="7"/>
  <c r="J150" i="7"/>
  <c r="C150" i="7"/>
  <c r="K149" i="7"/>
  <c r="J149" i="7"/>
  <c r="C149" i="7"/>
  <c r="K148" i="7"/>
  <c r="J148" i="7"/>
  <c r="C148" i="7"/>
  <c r="K147" i="7"/>
  <c r="J147" i="7"/>
  <c r="C147" i="7"/>
  <c r="K146" i="7"/>
  <c r="J146" i="7"/>
  <c r="C146" i="7"/>
  <c r="K145" i="7"/>
  <c r="J145" i="7"/>
  <c r="C145" i="7"/>
  <c r="K144" i="7"/>
  <c r="J144" i="7"/>
  <c r="C144" i="7"/>
  <c r="K143" i="7"/>
  <c r="J143" i="7"/>
  <c r="C143" i="7"/>
  <c r="K142" i="7"/>
  <c r="J142" i="7"/>
  <c r="C142" i="7"/>
  <c r="K141" i="7"/>
  <c r="J141" i="7"/>
  <c r="C141" i="7"/>
  <c r="K140" i="7"/>
  <c r="J140" i="7"/>
  <c r="C140" i="7"/>
  <c r="K139" i="7"/>
  <c r="J139" i="7"/>
  <c r="C139" i="7"/>
  <c r="K138" i="7"/>
  <c r="J138" i="7"/>
  <c r="C138" i="7"/>
  <c r="K137" i="7"/>
  <c r="J137" i="7"/>
  <c r="C137" i="7"/>
  <c r="K136" i="7"/>
  <c r="J136" i="7"/>
  <c r="C136" i="7"/>
  <c r="K135" i="7"/>
  <c r="J135" i="7"/>
  <c r="C135" i="7"/>
  <c r="K134" i="7"/>
  <c r="J134" i="7"/>
  <c r="C134" i="7"/>
  <c r="K133" i="7"/>
  <c r="J133" i="7"/>
  <c r="C133" i="7"/>
  <c r="K132" i="7"/>
  <c r="J132" i="7"/>
  <c r="C132" i="7"/>
  <c r="K131" i="7"/>
  <c r="J131" i="7"/>
  <c r="C131" i="7"/>
  <c r="K130" i="7"/>
  <c r="J130" i="7"/>
  <c r="C130" i="7"/>
  <c r="K129" i="7"/>
  <c r="J129" i="7"/>
  <c r="C129" i="7"/>
  <c r="K128" i="7"/>
  <c r="J128" i="7"/>
  <c r="C128" i="7"/>
  <c r="K127" i="7"/>
  <c r="J127" i="7"/>
  <c r="C127" i="7"/>
  <c r="K126" i="7"/>
  <c r="J126" i="7"/>
  <c r="C126" i="7"/>
  <c r="K125" i="7"/>
  <c r="J125" i="7"/>
  <c r="C125" i="7"/>
  <c r="K124" i="7"/>
  <c r="J124" i="7"/>
  <c r="C124" i="7"/>
  <c r="K123" i="7"/>
  <c r="J123" i="7"/>
  <c r="C123" i="7"/>
  <c r="K122" i="7"/>
  <c r="J122" i="7"/>
  <c r="C122" i="7"/>
  <c r="K121" i="7"/>
  <c r="J121" i="7"/>
  <c r="C121" i="7"/>
  <c r="K120" i="7"/>
  <c r="J120" i="7"/>
  <c r="C120" i="7"/>
  <c r="K119" i="7"/>
  <c r="J119" i="7"/>
  <c r="C119" i="7"/>
  <c r="K118" i="7"/>
  <c r="J118" i="7"/>
  <c r="C118" i="7"/>
  <c r="K117" i="7"/>
  <c r="J117" i="7"/>
  <c r="C117" i="7"/>
  <c r="K116" i="7"/>
  <c r="J116" i="7"/>
  <c r="C116" i="7"/>
  <c r="K115" i="7"/>
  <c r="J115" i="7"/>
  <c r="C115" i="7"/>
  <c r="K114" i="7"/>
  <c r="J114" i="7"/>
  <c r="C114" i="7"/>
  <c r="K113" i="7"/>
  <c r="J113" i="7"/>
  <c r="C113" i="7"/>
  <c r="K112" i="7"/>
  <c r="J112" i="7"/>
  <c r="C112" i="7"/>
  <c r="K111" i="7"/>
  <c r="J111" i="7"/>
  <c r="C111" i="7"/>
  <c r="K110" i="7"/>
  <c r="J110" i="7"/>
  <c r="C110" i="7"/>
  <c r="K109" i="7"/>
  <c r="J109" i="7"/>
  <c r="C109" i="7"/>
  <c r="K108" i="7"/>
  <c r="J108" i="7"/>
  <c r="C108" i="7"/>
  <c r="K107" i="7"/>
  <c r="J107" i="7"/>
  <c r="C107" i="7"/>
  <c r="K106" i="7"/>
  <c r="J106" i="7"/>
  <c r="C106" i="7"/>
  <c r="K105" i="7"/>
  <c r="J105" i="7"/>
  <c r="C105" i="7"/>
  <c r="K104" i="7"/>
  <c r="J104" i="7"/>
  <c r="C104" i="7"/>
  <c r="K103" i="7"/>
  <c r="J103" i="7"/>
  <c r="C103" i="7"/>
  <c r="K102" i="7"/>
  <c r="J102" i="7"/>
  <c r="C102" i="7"/>
  <c r="K101" i="7"/>
  <c r="J101" i="7"/>
  <c r="C101" i="7"/>
  <c r="K100" i="7"/>
  <c r="J100" i="7"/>
  <c r="C100" i="7"/>
  <c r="K99" i="7"/>
  <c r="J99" i="7"/>
  <c r="C99" i="7"/>
  <c r="K98" i="7"/>
  <c r="J98" i="7"/>
  <c r="C98" i="7"/>
  <c r="K97" i="7"/>
  <c r="J97" i="7"/>
  <c r="C97" i="7"/>
  <c r="K96" i="7"/>
  <c r="J96" i="7"/>
  <c r="C96" i="7"/>
  <c r="K95" i="7"/>
  <c r="J95" i="7"/>
  <c r="C95" i="7"/>
  <c r="K94" i="7"/>
  <c r="J94" i="7"/>
  <c r="C94" i="7"/>
  <c r="K93" i="7"/>
  <c r="J93" i="7"/>
  <c r="C93" i="7"/>
  <c r="K92" i="7"/>
  <c r="J92" i="7"/>
  <c r="C92" i="7"/>
  <c r="K91" i="7"/>
  <c r="J91" i="7"/>
  <c r="C91" i="7"/>
  <c r="K90" i="7"/>
  <c r="J90" i="7"/>
  <c r="C90" i="7"/>
  <c r="K89" i="7"/>
  <c r="J89" i="7"/>
  <c r="C89" i="7"/>
  <c r="K88" i="7"/>
  <c r="J88" i="7"/>
  <c r="C88" i="7"/>
  <c r="K87" i="7"/>
  <c r="J87" i="7"/>
  <c r="C87" i="7"/>
  <c r="K86" i="7"/>
  <c r="J86" i="7"/>
  <c r="C86" i="7"/>
  <c r="K85" i="7"/>
  <c r="J85" i="7"/>
  <c r="C85" i="7"/>
  <c r="K84" i="7"/>
  <c r="J84" i="7"/>
  <c r="C84" i="7"/>
  <c r="K83" i="7"/>
  <c r="J83" i="7"/>
  <c r="C83" i="7"/>
  <c r="K82" i="7"/>
  <c r="J82" i="7"/>
  <c r="C82" i="7"/>
  <c r="K81" i="7"/>
  <c r="J81" i="7"/>
  <c r="C81" i="7"/>
  <c r="K80" i="7"/>
  <c r="J80" i="7"/>
  <c r="C80" i="7"/>
  <c r="K79" i="7"/>
  <c r="J79" i="7"/>
  <c r="C79" i="7"/>
  <c r="K78" i="7"/>
  <c r="J78" i="7"/>
  <c r="C78" i="7"/>
  <c r="K77" i="7"/>
  <c r="J77" i="7"/>
  <c r="C77" i="7"/>
  <c r="K76" i="7"/>
  <c r="J76" i="7"/>
  <c r="C76" i="7"/>
  <c r="K75" i="7"/>
  <c r="J75" i="7"/>
  <c r="C75" i="7"/>
  <c r="K74" i="7"/>
  <c r="J74" i="7"/>
  <c r="C74" i="7"/>
  <c r="K73" i="7"/>
  <c r="J73" i="7"/>
  <c r="C73" i="7"/>
  <c r="K72" i="7"/>
  <c r="J72" i="7"/>
  <c r="C72" i="7"/>
  <c r="K71" i="7"/>
  <c r="J71" i="7"/>
  <c r="C71" i="7"/>
  <c r="K70" i="7"/>
  <c r="J70" i="7"/>
  <c r="C70" i="7"/>
  <c r="K69" i="7"/>
  <c r="J69" i="7"/>
  <c r="C69" i="7"/>
  <c r="K68" i="7"/>
  <c r="J68" i="7"/>
  <c r="C68" i="7"/>
  <c r="K67" i="7"/>
  <c r="J67" i="7"/>
  <c r="C67" i="7"/>
  <c r="K66" i="7"/>
  <c r="J66" i="7"/>
  <c r="C66" i="7"/>
  <c r="K65" i="7"/>
  <c r="J65" i="7"/>
  <c r="C65" i="7"/>
  <c r="K64" i="7"/>
  <c r="J64" i="7"/>
  <c r="C64" i="7"/>
  <c r="K63" i="7"/>
  <c r="J63" i="7"/>
  <c r="C63" i="7"/>
  <c r="K62" i="7"/>
  <c r="J62" i="7"/>
  <c r="C62" i="7"/>
  <c r="K61" i="7"/>
  <c r="J61" i="7"/>
  <c r="C61" i="7"/>
  <c r="K60" i="7"/>
  <c r="J60" i="7"/>
  <c r="C60" i="7"/>
  <c r="K59" i="7"/>
  <c r="J59" i="7"/>
  <c r="C59" i="7"/>
  <c r="K58" i="7"/>
  <c r="J58" i="7"/>
  <c r="C58" i="7"/>
  <c r="K57" i="7"/>
  <c r="J57" i="7"/>
  <c r="C57" i="7"/>
  <c r="K56" i="7"/>
  <c r="J56" i="7"/>
  <c r="C56" i="7"/>
  <c r="K55" i="7"/>
  <c r="J55" i="7"/>
  <c r="C55" i="7"/>
  <c r="K54" i="7"/>
  <c r="J54" i="7"/>
  <c r="C54" i="7"/>
  <c r="K53" i="7"/>
  <c r="J53" i="7"/>
  <c r="C53" i="7"/>
  <c r="K52" i="7"/>
  <c r="J52" i="7"/>
  <c r="C52" i="7"/>
  <c r="K51" i="7"/>
  <c r="J51" i="7"/>
  <c r="C51" i="7"/>
  <c r="K50" i="7"/>
  <c r="J50" i="7"/>
  <c r="C50" i="7"/>
  <c r="K49" i="7"/>
  <c r="J49" i="7"/>
  <c r="C49" i="7"/>
  <c r="K48" i="7"/>
  <c r="J48" i="7"/>
  <c r="C48" i="7"/>
  <c r="K47" i="7"/>
  <c r="J47" i="7"/>
  <c r="C47" i="7"/>
  <c r="K46" i="7"/>
  <c r="J46" i="7"/>
  <c r="C46" i="7"/>
  <c r="K45" i="7"/>
  <c r="J45" i="7"/>
  <c r="C45" i="7"/>
  <c r="K44" i="7"/>
  <c r="J44" i="7"/>
  <c r="C44" i="7"/>
  <c r="K43" i="7"/>
  <c r="J43" i="7"/>
  <c r="C43" i="7"/>
  <c r="K42" i="7"/>
  <c r="J42" i="7"/>
  <c r="C42" i="7"/>
  <c r="K41" i="7"/>
  <c r="J41" i="7"/>
  <c r="C41" i="7"/>
  <c r="K40" i="7"/>
  <c r="J40" i="7"/>
  <c r="C40" i="7"/>
  <c r="K39" i="7"/>
  <c r="J39" i="7"/>
  <c r="C39" i="7"/>
  <c r="K38" i="7"/>
  <c r="J38" i="7"/>
  <c r="C38" i="7"/>
  <c r="K37" i="7"/>
  <c r="J37" i="7"/>
  <c r="C37" i="7"/>
  <c r="K36" i="7"/>
  <c r="J36" i="7"/>
  <c r="C36" i="7"/>
  <c r="K35" i="7"/>
  <c r="J35" i="7"/>
  <c r="C35" i="7"/>
  <c r="K34" i="7"/>
  <c r="J34" i="7"/>
  <c r="C34" i="7"/>
  <c r="K33" i="7"/>
  <c r="J33" i="7"/>
  <c r="C33" i="7"/>
  <c r="K32" i="7"/>
  <c r="J32" i="7"/>
  <c r="C32" i="7"/>
  <c r="K31" i="7"/>
  <c r="J31" i="7"/>
  <c r="C31" i="7"/>
  <c r="K30" i="7"/>
  <c r="J30" i="7"/>
  <c r="C30" i="7"/>
  <c r="K29" i="7"/>
  <c r="J29" i="7"/>
  <c r="C29" i="7"/>
  <c r="K28" i="7"/>
  <c r="J28" i="7"/>
  <c r="C28" i="7"/>
  <c r="K27" i="7"/>
  <c r="J27" i="7"/>
  <c r="C27" i="7"/>
  <c r="K26" i="7"/>
  <c r="J26" i="7"/>
  <c r="C26" i="7"/>
  <c r="K25" i="7"/>
  <c r="J25" i="7"/>
  <c r="C25" i="7"/>
  <c r="K24" i="7"/>
  <c r="J24" i="7"/>
  <c r="C24" i="7"/>
  <c r="K23" i="7"/>
  <c r="J23" i="7"/>
  <c r="C23" i="7"/>
  <c r="K22" i="7"/>
  <c r="J22" i="7"/>
  <c r="C22" i="7"/>
  <c r="K21" i="7"/>
  <c r="J21" i="7"/>
  <c r="C21" i="7"/>
  <c r="K20" i="7"/>
  <c r="J20" i="7"/>
  <c r="C20" i="7"/>
  <c r="K19" i="7"/>
  <c r="J19" i="7"/>
  <c r="C19" i="7"/>
  <c r="K18" i="7"/>
  <c r="J18" i="7"/>
  <c r="C18" i="7"/>
  <c r="K17" i="7"/>
  <c r="J17" i="7"/>
  <c r="C17" i="7"/>
  <c r="K16" i="7"/>
  <c r="J16" i="7"/>
  <c r="C16" i="7"/>
  <c r="K15" i="7"/>
  <c r="J15" i="7"/>
  <c r="C15" i="7"/>
  <c r="K14" i="7"/>
  <c r="J14" i="7"/>
  <c r="C14" i="7"/>
  <c r="K13" i="7"/>
  <c r="J13" i="7"/>
  <c r="C13" i="7"/>
  <c r="K12" i="7"/>
  <c r="J12" i="7"/>
  <c r="C12" i="7"/>
  <c r="K11" i="7"/>
  <c r="J11" i="7"/>
  <c r="C11" i="7"/>
  <c r="K10" i="7"/>
  <c r="J10" i="7"/>
  <c r="C10" i="7"/>
  <c r="K9" i="7"/>
  <c r="J9" i="7"/>
  <c r="K8" i="7"/>
  <c r="J8" i="7"/>
  <c r="K7" i="7"/>
  <c r="J7" i="7"/>
  <c r="K6" i="7"/>
  <c r="J6" i="7"/>
  <c r="K5" i="7"/>
  <c r="C11" i="3" s="1"/>
  <c r="J5" i="7"/>
  <c r="D12" i="12"/>
  <c r="K11" i="3" l="1"/>
  <c r="E11" i="3"/>
  <c r="P7" i="3"/>
  <c r="H17" i="3"/>
  <c r="T5" i="6"/>
  <c r="T4" i="6" s="1"/>
  <c r="D9" i="12" s="1"/>
  <c r="E8" i="10"/>
  <c r="E13" i="10" s="1"/>
  <c r="AC18" i="2"/>
  <c r="C8" i="10"/>
  <c r="C13" i="10" s="1"/>
  <c r="B8" i="10"/>
  <c r="B13" i="10" s="1"/>
  <c r="D8" i="10"/>
  <c r="D13" i="10" s="1"/>
  <c r="AC21" i="2"/>
  <c r="AC17" i="2"/>
  <c r="AC15" i="2"/>
  <c r="AC13" i="2"/>
  <c r="AC11" i="2"/>
  <c r="AC9" i="2"/>
  <c r="AC20" i="2"/>
  <c r="AC19" i="2"/>
  <c r="AC16" i="2"/>
  <c r="AC14" i="2"/>
  <c r="AC12" i="2"/>
  <c r="AC10" i="2"/>
  <c r="AC8" i="2"/>
  <c r="AC7" i="2"/>
  <c r="E13" i="3"/>
  <c r="E15" i="3"/>
  <c r="A12" i="4"/>
  <c r="B12" i="4" s="1"/>
  <c r="F13" i="4"/>
  <c r="C17" i="3"/>
  <c r="K17" i="3" s="1"/>
  <c r="F17" i="3"/>
  <c r="N17" i="3" s="1"/>
  <c r="J3" i="7"/>
  <c r="A3" i="7" s="1"/>
  <c r="C212" i="6" s="1"/>
  <c r="E14" i="3"/>
  <c r="E7" i="3"/>
  <c r="E16" i="3"/>
  <c r="K15" i="3"/>
  <c r="K13" i="3"/>
  <c r="K7" i="3"/>
  <c r="BB21" i="2"/>
  <c r="AX21" i="2"/>
  <c r="BB20" i="2"/>
  <c r="AX20" i="2"/>
  <c r="BB19" i="2"/>
  <c r="AX19" i="2"/>
  <c r="BB17" i="2"/>
  <c r="AX17" i="2"/>
  <c r="BB16" i="2"/>
  <c r="AX16" i="2"/>
  <c r="BB15" i="2"/>
  <c r="AX15" i="2"/>
  <c r="BB14" i="2"/>
  <c r="AX14" i="2"/>
  <c r="BD21" i="2"/>
  <c r="AZ21" i="2"/>
  <c r="AV21" i="2"/>
  <c r="BD20" i="2"/>
  <c r="AZ20" i="2"/>
  <c r="AV20" i="2"/>
  <c r="BD19" i="2"/>
  <c r="AZ19" i="2"/>
  <c r="AV19" i="2"/>
  <c r="BD17" i="2"/>
  <c r="AZ17" i="2"/>
  <c r="AV17" i="2"/>
  <c r="BD16" i="2"/>
  <c r="AZ16" i="2"/>
  <c r="AV16" i="2"/>
  <c r="BD15" i="2"/>
  <c r="AZ15" i="2"/>
  <c r="AV15" i="2"/>
  <c r="BD14" i="2"/>
  <c r="AZ14" i="2"/>
  <c r="AV14" i="2"/>
  <c r="BB13" i="2"/>
  <c r="AX13" i="2"/>
  <c r="BB12" i="2"/>
  <c r="AX12" i="2"/>
  <c r="BB11" i="2"/>
  <c r="AX11" i="2"/>
  <c r="BB10" i="2"/>
  <c r="AX10" i="2"/>
  <c r="BB9" i="2"/>
  <c r="AX9" i="2"/>
  <c r="BB8" i="2"/>
  <c r="AX8" i="2"/>
  <c r="BB7" i="2"/>
  <c r="AX7" i="2"/>
  <c r="BD13" i="2"/>
  <c r="AZ13" i="2"/>
  <c r="AV13" i="2"/>
  <c r="BD12" i="2"/>
  <c r="AZ12" i="2"/>
  <c r="AV12" i="2"/>
  <c r="BD11" i="2"/>
  <c r="AZ11" i="2"/>
  <c r="AV11" i="2"/>
  <c r="BD10" i="2"/>
  <c r="AZ10" i="2"/>
  <c r="AV10" i="2"/>
  <c r="BD9" i="2"/>
  <c r="AZ9" i="2"/>
  <c r="AV9" i="2"/>
  <c r="BD8" i="2"/>
  <c r="AZ8" i="2"/>
  <c r="AV8" i="2"/>
  <c r="BD7" i="2"/>
  <c r="AZ7" i="2"/>
  <c r="AV7" i="2"/>
  <c r="D7" i="12" l="1"/>
  <c r="B6" i="6"/>
  <c r="C6" i="6"/>
  <c r="B25" i="6"/>
  <c r="C137" i="6"/>
  <c r="B5" i="6"/>
  <c r="C11" i="6"/>
  <c r="C66" i="6"/>
  <c r="B56" i="6"/>
  <c r="B8" i="6"/>
  <c r="C45" i="6"/>
  <c r="C94" i="6"/>
  <c r="C179" i="6"/>
  <c r="B108" i="6"/>
  <c r="C19" i="6"/>
  <c r="B16" i="6"/>
  <c r="C34" i="6"/>
  <c r="C55" i="6"/>
  <c r="C77" i="6"/>
  <c r="C115" i="6"/>
  <c r="C158" i="6"/>
  <c r="B35" i="6"/>
  <c r="B79" i="6"/>
  <c r="B151" i="6"/>
  <c r="C15" i="6"/>
  <c r="C23" i="6"/>
  <c r="B12" i="6"/>
  <c r="B20" i="6"/>
  <c r="C29" i="6"/>
  <c r="C39" i="6"/>
  <c r="C50" i="6"/>
  <c r="C61" i="6"/>
  <c r="C71" i="6"/>
  <c r="C83" i="6"/>
  <c r="C105" i="6"/>
  <c r="C126" i="6"/>
  <c r="C147" i="6"/>
  <c r="C169" i="6"/>
  <c r="C190" i="6"/>
  <c r="B45" i="6"/>
  <c r="B67" i="6"/>
  <c r="B92" i="6"/>
  <c r="B129" i="6"/>
  <c r="B190" i="6"/>
  <c r="B7" i="6"/>
  <c r="C7" i="6"/>
  <c r="C9" i="6"/>
  <c r="C13" i="6"/>
  <c r="C17" i="6"/>
  <c r="C21" i="6"/>
  <c r="B26" i="6"/>
  <c r="B10" i="6"/>
  <c r="B14" i="6"/>
  <c r="B18" i="6"/>
  <c r="B23" i="6"/>
  <c r="C26" i="6"/>
  <c r="C31" i="6"/>
  <c r="C37" i="6"/>
  <c r="C42" i="6"/>
  <c r="C47" i="6"/>
  <c r="C53" i="6"/>
  <c r="C58" i="6"/>
  <c r="C63" i="6"/>
  <c r="C69" i="6"/>
  <c r="C74" i="6"/>
  <c r="C79" i="6"/>
  <c r="C89" i="6"/>
  <c r="C99" i="6"/>
  <c r="C110" i="6"/>
  <c r="C121" i="6"/>
  <c r="C131" i="6"/>
  <c r="C142" i="6"/>
  <c r="C153" i="6"/>
  <c r="C163" i="6"/>
  <c r="C174" i="6"/>
  <c r="C185" i="6"/>
  <c r="B29" i="6"/>
  <c r="B40" i="6"/>
  <c r="B51" i="6"/>
  <c r="B61" i="6"/>
  <c r="B72" i="6"/>
  <c r="B85" i="6"/>
  <c r="B100" i="6"/>
  <c r="B119" i="6"/>
  <c r="B140" i="6"/>
  <c r="B168" i="6"/>
  <c r="B213" i="6"/>
  <c r="B201" i="6"/>
  <c r="C208" i="6"/>
  <c r="C198" i="6"/>
  <c r="B188" i="6"/>
  <c r="B176" i="6"/>
  <c r="B166" i="6"/>
  <c r="B156" i="6"/>
  <c r="B149" i="6"/>
  <c r="B144" i="6"/>
  <c r="B139" i="6"/>
  <c r="B133" i="6"/>
  <c r="B128" i="6"/>
  <c r="B123" i="6"/>
  <c r="B117" i="6"/>
  <c r="B112" i="6"/>
  <c r="B107" i="6"/>
  <c r="B101" i="6"/>
  <c r="B97" i="6"/>
  <c r="B95" i="6"/>
  <c r="B91" i="6"/>
  <c r="B87" i="6"/>
  <c r="B84" i="6"/>
  <c r="B80" i="6"/>
  <c r="B76" i="6"/>
  <c r="B73" i="6"/>
  <c r="B71" i="6"/>
  <c r="B68" i="6"/>
  <c r="B65" i="6"/>
  <c r="B63" i="6"/>
  <c r="B60" i="6"/>
  <c r="B57" i="6"/>
  <c r="B55" i="6"/>
  <c r="B52" i="6"/>
  <c r="B49" i="6"/>
  <c r="B47" i="6"/>
  <c r="B44" i="6"/>
  <c r="B41" i="6"/>
  <c r="B39" i="6"/>
  <c r="B36" i="6"/>
  <c r="B33" i="6"/>
  <c r="B31" i="6"/>
  <c r="C194" i="6"/>
  <c r="C191" i="6"/>
  <c r="C189" i="6"/>
  <c r="C186" i="6"/>
  <c r="C183" i="6"/>
  <c r="C181" i="6"/>
  <c r="C178" i="6"/>
  <c r="C175" i="6"/>
  <c r="C173" i="6"/>
  <c r="C170" i="6"/>
  <c r="C167" i="6"/>
  <c r="C165" i="6"/>
  <c r="C162" i="6"/>
  <c r="C159" i="6"/>
  <c r="C157" i="6"/>
  <c r="C154" i="6"/>
  <c r="C151" i="6"/>
  <c r="C149" i="6"/>
  <c r="C146" i="6"/>
  <c r="C143" i="6"/>
  <c r="C141" i="6"/>
  <c r="C138" i="6"/>
  <c r="C135" i="6"/>
  <c r="C133" i="6"/>
  <c r="C130" i="6"/>
  <c r="C127" i="6"/>
  <c r="C125" i="6"/>
  <c r="C122" i="6"/>
  <c r="C119" i="6"/>
  <c r="C117" i="6"/>
  <c r="C114" i="6"/>
  <c r="C111" i="6"/>
  <c r="C109" i="6"/>
  <c r="C106" i="6"/>
  <c r="C103" i="6"/>
  <c r="C101" i="6"/>
  <c r="C98" i="6"/>
  <c r="C95" i="6"/>
  <c r="C93" i="6"/>
  <c r="C90" i="6"/>
  <c r="C87" i="6"/>
  <c r="C85" i="6"/>
  <c r="C82" i="6"/>
  <c r="C5" i="6"/>
  <c r="C8" i="6"/>
  <c r="C10" i="6"/>
  <c r="C12" i="6"/>
  <c r="C14" i="6"/>
  <c r="C16" i="6"/>
  <c r="C18" i="6"/>
  <c r="C20" i="6"/>
  <c r="C22" i="6"/>
  <c r="C24" i="6"/>
  <c r="B28" i="6"/>
  <c r="B9" i="6"/>
  <c r="B11" i="6"/>
  <c r="B13" i="6"/>
  <c r="B15" i="6"/>
  <c r="B17" i="6"/>
  <c r="B19" i="6"/>
  <c r="B21" i="6"/>
  <c r="B24" i="6"/>
  <c r="C25" i="6"/>
  <c r="C27" i="6"/>
  <c r="C30" i="6"/>
  <c r="C33" i="6"/>
  <c r="C35" i="6"/>
  <c r="C38" i="6"/>
  <c r="C41" i="6"/>
  <c r="C43" i="6"/>
  <c r="C46" i="6"/>
  <c r="C49" i="6"/>
  <c r="C51" i="6"/>
  <c r="C54" i="6"/>
  <c r="C57" i="6"/>
  <c r="C59" i="6"/>
  <c r="C62" i="6"/>
  <c r="C65" i="6"/>
  <c r="C67" i="6"/>
  <c r="C70" i="6"/>
  <c r="C73" i="6"/>
  <c r="C75" i="6"/>
  <c r="C78" i="6"/>
  <c r="C81" i="6"/>
  <c r="C86" i="6"/>
  <c r="C91" i="6"/>
  <c r="C97" i="6"/>
  <c r="C102" i="6"/>
  <c r="C107" i="6"/>
  <c r="C113" i="6"/>
  <c r="C118" i="6"/>
  <c r="C123" i="6"/>
  <c r="C129" i="6"/>
  <c r="C134" i="6"/>
  <c r="C139" i="6"/>
  <c r="C145" i="6"/>
  <c r="C150" i="6"/>
  <c r="C155" i="6"/>
  <c r="C161" i="6"/>
  <c r="C166" i="6"/>
  <c r="C171" i="6"/>
  <c r="C177" i="6"/>
  <c r="C182" i="6"/>
  <c r="C187" i="6"/>
  <c r="C193" i="6"/>
  <c r="B32" i="6"/>
  <c r="B37" i="6"/>
  <c r="B43" i="6"/>
  <c r="B48" i="6"/>
  <c r="B53" i="6"/>
  <c r="B59" i="6"/>
  <c r="B64" i="6"/>
  <c r="B69" i="6"/>
  <c r="B75" i="6"/>
  <c r="B81" i="6"/>
  <c r="B89" i="6"/>
  <c r="B96" i="6"/>
  <c r="B103" i="6"/>
  <c r="B113" i="6"/>
  <c r="B124" i="6"/>
  <c r="B135" i="6"/>
  <c r="B145" i="6"/>
  <c r="B158" i="6"/>
  <c r="B180" i="6"/>
  <c r="C200" i="6"/>
  <c r="B203" i="6"/>
  <c r="B105" i="6"/>
  <c r="B111" i="6"/>
  <c r="B116" i="6"/>
  <c r="B121" i="6"/>
  <c r="B127" i="6"/>
  <c r="B132" i="6"/>
  <c r="B137" i="6"/>
  <c r="B143" i="6"/>
  <c r="B148" i="6"/>
  <c r="B153" i="6"/>
  <c r="B164" i="6"/>
  <c r="B174" i="6"/>
  <c r="B184" i="6"/>
  <c r="C196" i="6"/>
  <c r="C206" i="6"/>
  <c r="B197" i="6"/>
  <c r="B212" i="6"/>
  <c r="B199" i="6"/>
  <c r="C210" i="6"/>
  <c r="C202" i="6"/>
  <c r="B194" i="6"/>
  <c r="B186" i="6"/>
  <c r="B178" i="6"/>
  <c r="B170" i="6"/>
  <c r="B162" i="6"/>
  <c r="B154" i="6"/>
  <c r="B150" i="6"/>
  <c r="B146" i="6"/>
  <c r="B142" i="6"/>
  <c r="B138" i="6"/>
  <c r="B134" i="6"/>
  <c r="B130" i="6"/>
  <c r="B126" i="6"/>
  <c r="B122" i="6"/>
  <c r="B118" i="6"/>
  <c r="B114" i="6"/>
  <c r="B110" i="6"/>
  <c r="B106" i="6"/>
  <c r="B102" i="6"/>
  <c r="B98" i="6"/>
  <c r="B94" i="6"/>
  <c r="B90" i="6"/>
  <c r="B86" i="6"/>
  <c r="B82" i="6"/>
  <c r="B78" i="6"/>
  <c r="B74" i="6"/>
  <c r="B70" i="6"/>
  <c r="B66" i="6"/>
  <c r="B62" i="6"/>
  <c r="B58" i="6"/>
  <c r="B54" i="6"/>
  <c r="B50" i="6"/>
  <c r="B46" i="6"/>
  <c r="B42" i="6"/>
  <c r="B38" i="6"/>
  <c r="B34" i="6"/>
  <c r="B30" i="6"/>
  <c r="C192" i="6"/>
  <c r="C188" i="6"/>
  <c r="C184" i="6"/>
  <c r="C180" i="6"/>
  <c r="C176" i="6"/>
  <c r="C172" i="6"/>
  <c r="C168" i="6"/>
  <c r="C164" i="6"/>
  <c r="C160" i="6"/>
  <c r="C156" i="6"/>
  <c r="C152" i="6"/>
  <c r="C148" i="6"/>
  <c r="C144" i="6"/>
  <c r="C140" i="6"/>
  <c r="C136" i="6"/>
  <c r="C132" i="6"/>
  <c r="C128" i="6"/>
  <c r="C124" i="6"/>
  <c r="C120" i="6"/>
  <c r="C116" i="6"/>
  <c r="C112" i="6"/>
  <c r="C108" i="6"/>
  <c r="C104" i="6"/>
  <c r="C100" i="6"/>
  <c r="C96" i="6"/>
  <c r="C92" i="6"/>
  <c r="C88" i="6"/>
  <c r="C84" i="6"/>
  <c r="C80" i="6"/>
  <c r="C76" i="6"/>
  <c r="C72" i="6"/>
  <c r="C68" i="6"/>
  <c r="C64" i="6"/>
  <c r="C60" i="6"/>
  <c r="C56" i="6"/>
  <c r="C52" i="6"/>
  <c r="C48" i="6"/>
  <c r="C44" i="6"/>
  <c r="C40" i="6"/>
  <c r="C36" i="6"/>
  <c r="C32" i="6"/>
  <c r="C28" i="6"/>
  <c r="B27" i="6"/>
  <c r="B22" i="6"/>
  <c r="B77" i="6"/>
  <c r="B83" i="6"/>
  <c r="B88" i="6"/>
  <c r="B93" i="6"/>
  <c r="B99" i="6"/>
  <c r="B104" i="6"/>
  <c r="B109" i="6"/>
  <c r="B115" i="6"/>
  <c r="B120" i="6"/>
  <c r="B125" i="6"/>
  <c r="B131" i="6"/>
  <c r="B136" i="6"/>
  <c r="B141" i="6"/>
  <c r="B147" i="6"/>
  <c r="B152" i="6"/>
  <c r="B160" i="6"/>
  <c r="B172" i="6"/>
  <c r="B182" i="6"/>
  <c r="B192" i="6"/>
  <c r="C204" i="6"/>
  <c r="B195" i="6"/>
  <c r="B205" i="6"/>
  <c r="G9" i="4"/>
  <c r="H9" i="4" s="1"/>
  <c r="I9" i="4" s="1"/>
  <c r="G7" i="4"/>
  <c r="H7" i="4" s="1"/>
  <c r="I7" i="4" s="1"/>
  <c r="G5" i="4"/>
  <c r="H5" i="4" s="1"/>
  <c r="I5" i="4" s="1"/>
  <c r="G3" i="4"/>
  <c r="H3" i="4" s="1"/>
  <c r="I3" i="4" s="1"/>
  <c r="G12" i="4"/>
  <c r="H12" i="4" s="1"/>
  <c r="I12" i="4" s="1"/>
  <c r="G10" i="4"/>
  <c r="H10" i="4" s="1"/>
  <c r="I10" i="4" s="1"/>
  <c r="G6" i="4"/>
  <c r="H6" i="4" s="1"/>
  <c r="I6" i="4" s="1"/>
  <c r="G11" i="4"/>
  <c r="H11" i="4" s="1"/>
  <c r="I11" i="4" s="1"/>
  <c r="G8" i="4"/>
  <c r="H8" i="4" s="1"/>
  <c r="I8" i="4" s="1"/>
  <c r="G4" i="4"/>
  <c r="H4" i="4" s="1"/>
  <c r="I4" i="4" s="1"/>
  <c r="B211" i="6"/>
  <c r="B155" i="6"/>
  <c r="B157" i="6"/>
  <c r="B159" i="6"/>
  <c r="B161" i="6"/>
  <c r="B163" i="6"/>
  <c r="B165" i="6"/>
  <c r="B167" i="6"/>
  <c r="B169" i="6"/>
  <c r="B171" i="6"/>
  <c r="B173" i="6"/>
  <c r="B175" i="6"/>
  <c r="B177" i="6"/>
  <c r="B179" i="6"/>
  <c r="B181" i="6"/>
  <c r="B183" i="6"/>
  <c r="B185" i="6"/>
  <c r="B187" i="6"/>
  <c r="B189" i="6"/>
  <c r="B191" i="6"/>
  <c r="B193" i="6"/>
  <c r="C195" i="6"/>
  <c r="C197" i="6"/>
  <c r="C199" i="6"/>
  <c r="C201" i="6"/>
  <c r="C203" i="6"/>
  <c r="C205" i="6"/>
  <c r="C207" i="6"/>
  <c r="C209" i="6"/>
  <c r="C211" i="6"/>
  <c r="C213" i="6"/>
  <c r="B196" i="6"/>
  <c r="B198" i="6"/>
  <c r="B200" i="6"/>
  <c r="B202" i="6"/>
  <c r="B204" i="6"/>
  <c r="B206" i="6"/>
  <c r="B210" i="6"/>
  <c r="K4" i="3"/>
  <c r="D8" i="12" s="1"/>
  <c r="E17" i="3"/>
  <c r="AF5" i="6" l="1"/>
  <c r="V5" i="6"/>
  <c r="W5" i="6"/>
  <c r="AI5" i="6"/>
  <c r="AG5" i="6"/>
  <c r="AD5" i="6"/>
  <c r="AB5" i="6"/>
  <c r="Z5" i="6"/>
  <c r="X5" i="6"/>
  <c r="AH5" i="6"/>
  <c r="AC5" i="6"/>
  <c r="AA5" i="6"/>
  <c r="Y5" i="6"/>
  <c r="U5" i="6"/>
  <c r="AE5" i="6"/>
  <c r="I13" i="4"/>
  <c r="B4" i="3"/>
  <c r="V17" i="2" l="1"/>
  <c r="AT17" i="2" s="1"/>
  <c r="V10" i="2"/>
  <c r="AT10" i="2" s="1"/>
  <c r="F9" i="2"/>
  <c r="AA9" i="2" s="1"/>
  <c r="F13" i="2"/>
  <c r="AA13" i="2" s="1"/>
  <c r="F17" i="2"/>
  <c r="AA17" i="2" s="1"/>
  <c r="F8" i="2"/>
  <c r="AA8" i="2" s="1"/>
  <c r="F12" i="2"/>
  <c r="AA12" i="2" s="1"/>
  <c r="F16" i="2"/>
  <c r="AA16" i="2" s="1"/>
  <c r="D8" i="2"/>
  <c r="Y8" i="2" s="1"/>
  <c r="D12" i="2"/>
  <c r="Y12" i="2" s="1"/>
  <c r="D16" i="2"/>
  <c r="Y16" i="2" s="1"/>
  <c r="D20" i="2"/>
  <c r="Y20" i="2" s="1"/>
  <c r="D11" i="2"/>
  <c r="Y11" i="2" s="1"/>
  <c r="D15" i="2"/>
  <c r="Y15" i="2" s="1"/>
  <c r="D19" i="2"/>
  <c r="Y19" i="2" s="1"/>
  <c r="H18" i="2"/>
  <c r="AE18" i="2" s="1"/>
  <c r="V18" i="2"/>
  <c r="AT18" i="2" s="1"/>
  <c r="R18" i="2"/>
  <c r="AP18" i="2" s="1"/>
  <c r="V14" i="2"/>
  <c r="AT14" i="2" s="1"/>
  <c r="J21" i="2"/>
  <c r="AG21" i="2" s="1"/>
  <c r="N20" i="2"/>
  <c r="AL20" i="2" s="1"/>
  <c r="H20" i="2"/>
  <c r="AE20" i="2" s="1"/>
  <c r="L19" i="2"/>
  <c r="AI19" i="2" s="1"/>
  <c r="F19" i="2"/>
  <c r="AA19" i="2" s="1"/>
  <c r="L16" i="2"/>
  <c r="AI16" i="2" s="1"/>
  <c r="L14" i="2"/>
  <c r="AI14" i="2" s="1"/>
  <c r="J13" i="2"/>
  <c r="AG13" i="2" s="1"/>
  <c r="N12" i="2"/>
  <c r="AL12" i="2" s="1"/>
  <c r="H12" i="2"/>
  <c r="AE12" i="2" s="1"/>
  <c r="J11" i="2"/>
  <c r="AG11" i="2" s="1"/>
  <c r="N10" i="2"/>
  <c r="AL10" i="2" s="1"/>
  <c r="H10" i="2"/>
  <c r="AE10" i="2" s="1"/>
  <c r="L8" i="2"/>
  <c r="AI8" i="2" s="1"/>
  <c r="N21" i="2"/>
  <c r="AL21" i="2" s="1"/>
  <c r="H21" i="2"/>
  <c r="AE21" i="2" s="1"/>
  <c r="L17" i="2"/>
  <c r="AI17" i="2" s="1"/>
  <c r="J16" i="2"/>
  <c r="AG16" i="2" s="1"/>
  <c r="N15" i="2"/>
  <c r="AL15" i="2" s="1"/>
  <c r="H15" i="2"/>
  <c r="AE15" i="2" s="1"/>
  <c r="J14" i="2"/>
  <c r="AG14" i="2" s="1"/>
  <c r="N13" i="2"/>
  <c r="AL13" i="2" s="1"/>
  <c r="H13" i="2"/>
  <c r="AE13" i="2" s="1"/>
  <c r="L11" i="2"/>
  <c r="AI11" i="2" s="1"/>
  <c r="J10" i="2"/>
  <c r="AG10" i="2" s="1"/>
  <c r="N9" i="2"/>
  <c r="AL9" i="2" s="1"/>
  <c r="H9" i="2"/>
  <c r="AE9" i="2" s="1"/>
  <c r="L7" i="2"/>
  <c r="AI7" i="2" s="1"/>
  <c r="F7" i="2"/>
  <c r="AA7" i="2" s="1"/>
  <c r="R20" i="2"/>
  <c r="AP20" i="2" s="1"/>
  <c r="V19" i="2"/>
  <c r="AT19" i="2" s="1"/>
  <c r="V16" i="2"/>
  <c r="AT16" i="2" s="1"/>
  <c r="V15" i="2"/>
  <c r="AT15" i="2" s="1"/>
  <c r="R14" i="2"/>
  <c r="AP14" i="2" s="1"/>
  <c r="T21" i="2"/>
  <c r="AR21" i="2" s="1"/>
  <c r="P20" i="2"/>
  <c r="AN20" i="2" s="1"/>
  <c r="T19" i="2"/>
  <c r="AR19" i="2" s="1"/>
  <c r="P17" i="2"/>
  <c r="AN17" i="2" s="1"/>
  <c r="T16" i="2"/>
  <c r="AR16" i="2" s="1"/>
  <c r="P15" i="2"/>
  <c r="AN15" i="2" s="1"/>
  <c r="T14" i="2"/>
  <c r="AR14" i="2" s="1"/>
  <c r="V13" i="2"/>
  <c r="AT13" i="2" s="1"/>
  <c r="V12" i="2"/>
  <c r="AT12" i="2" s="1"/>
  <c r="R11" i="2"/>
  <c r="AP11" i="2" s="1"/>
  <c r="V9" i="2"/>
  <c r="AT9" i="2" s="1"/>
  <c r="V8" i="2"/>
  <c r="AT8" i="2" s="1"/>
  <c r="V7" i="2"/>
  <c r="AT7" i="2" s="1"/>
  <c r="D7" i="2"/>
  <c r="Y7" i="2" s="1"/>
  <c r="T13" i="2"/>
  <c r="AR13" i="2" s="1"/>
  <c r="P12" i="2"/>
  <c r="AN12" i="2" s="1"/>
  <c r="T11" i="2"/>
  <c r="AR11" i="2" s="1"/>
  <c r="P10" i="2"/>
  <c r="AN10" i="2" s="1"/>
  <c r="T9" i="2"/>
  <c r="AR9" i="2" s="1"/>
  <c r="P8" i="2"/>
  <c r="AN8" i="2" s="1"/>
  <c r="T7" i="2"/>
  <c r="AR7" i="2" s="1"/>
  <c r="F21" i="2"/>
  <c r="AA21" i="2" s="1"/>
  <c r="F11" i="2"/>
  <c r="AA11" i="2" s="1"/>
  <c r="F15" i="2"/>
  <c r="AA15" i="2" s="1"/>
  <c r="F20" i="2"/>
  <c r="AA20" i="2" s="1"/>
  <c r="F10" i="2"/>
  <c r="AA10" i="2" s="1"/>
  <c r="F14" i="2"/>
  <c r="AA14" i="2" s="1"/>
  <c r="F18" i="2"/>
  <c r="AA18" i="2" s="1"/>
  <c r="D10" i="2"/>
  <c r="Y10" i="2" s="1"/>
  <c r="D14" i="2"/>
  <c r="Y14" i="2" s="1"/>
  <c r="D18" i="2"/>
  <c r="Y18" i="2" s="1"/>
  <c r="D9" i="2"/>
  <c r="Y9" i="2" s="1"/>
  <c r="D13" i="2"/>
  <c r="Y13" i="2" s="1"/>
  <c r="D17" i="2"/>
  <c r="Y17" i="2" s="1"/>
  <c r="D21" i="2"/>
  <c r="Y21" i="2" s="1"/>
  <c r="P18" i="2"/>
  <c r="AN18" i="2" s="1"/>
  <c r="T18" i="2"/>
  <c r="AR18" i="2" s="1"/>
  <c r="N18" i="2"/>
  <c r="AL18" i="2" s="1"/>
  <c r="L18" i="2"/>
  <c r="AI18" i="2" s="1"/>
  <c r="J18" i="2"/>
  <c r="AG18" i="2" s="1"/>
  <c r="V21" i="2"/>
  <c r="AT21" i="2" s="1"/>
  <c r="V20" i="2"/>
  <c r="AT20" i="2" s="1"/>
  <c r="L20" i="2"/>
  <c r="AI20" i="2" s="1"/>
  <c r="N19" i="2"/>
  <c r="AL19" i="2" s="1"/>
  <c r="H19" i="2"/>
  <c r="AE19" i="2" s="1"/>
  <c r="J17" i="2"/>
  <c r="AG17" i="2" s="1"/>
  <c r="N16" i="2"/>
  <c r="AL16" i="2" s="1"/>
  <c r="H16" i="2"/>
  <c r="AE16" i="2" s="1"/>
  <c r="J15" i="2"/>
  <c r="AG15" i="2" s="1"/>
  <c r="N14" i="2"/>
  <c r="AL14" i="2" s="1"/>
  <c r="H14" i="2"/>
  <c r="AE14" i="2" s="1"/>
  <c r="L12" i="2"/>
  <c r="AI12" i="2" s="1"/>
  <c r="L10" i="2"/>
  <c r="AI10" i="2" s="1"/>
  <c r="J9" i="2"/>
  <c r="AG9" i="2" s="1"/>
  <c r="N8" i="2"/>
  <c r="AL8" i="2" s="1"/>
  <c r="H8" i="2"/>
  <c r="AE8" i="2" s="1"/>
  <c r="L21" i="2"/>
  <c r="AI21" i="2" s="1"/>
  <c r="J20" i="2"/>
  <c r="AG20" i="2" s="1"/>
  <c r="J19" i="2"/>
  <c r="AG19" i="2" s="1"/>
  <c r="N17" i="2"/>
  <c r="AL17" i="2" s="1"/>
  <c r="H17" i="2"/>
  <c r="AE17" i="2" s="1"/>
  <c r="L15" i="2"/>
  <c r="AI15" i="2" s="1"/>
  <c r="L13" i="2"/>
  <c r="AI13" i="2" s="1"/>
  <c r="J12" i="2"/>
  <c r="AG12" i="2" s="1"/>
  <c r="N11" i="2"/>
  <c r="AL11" i="2" s="1"/>
  <c r="H11" i="2"/>
  <c r="AE11" i="2" s="1"/>
  <c r="L9" i="2"/>
  <c r="AI9" i="2" s="1"/>
  <c r="J8" i="2"/>
  <c r="AG8" i="2" s="1"/>
  <c r="J7" i="2"/>
  <c r="AG7" i="2" s="1"/>
  <c r="N7" i="2"/>
  <c r="AL7" i="2" s="1"/>
  <c r="H7" i="2"/>
  <c r="AE7" i="2" s="1"/>
  <c r="R21" i="2"/>
  <c r="AP21" i="2" s="1"/>
  <c r="R19" i="2"/>
  <c r="AP19" i="2" s="1"/>
  <c r="R17" i="2"/>
  <c r="AP17" i="2" s="1"/>
  <c r="R16" i="2"/>
  <c r="AP16" i="2" s="1"/>
  <c r="R15" i="2"/>
  <c r="AP15" i="2" s="1"/>
  <c r="P21" i="2"/>
  <c r="AN21" i="2" s="1"/>
  <c r="T20" i="2"/>
  <c r="AR20" i="2" s="1"/>
  <c r="P19" i="2"/>
  <c r="AN19" i="2" s="1"/>
  <c r="T17" i="2"/>
  <c r="AR17" i="2" s="1"/>
  <c r="P16" i="2"/>
  <c r="AN16" i="2" s="1"/>
  <c r="T15" i="2"/>
  <c r="AR15" i="2" s="1"/>
  <c r="P14" i="2"/>
  <c r="AN14" i="2" s="1"/>
  <c r="R13" i="2"/>
  <c r="AP13" i="2" s="1"/>
  <c r="R12" i="2"/>
  <c r="AP12" i="2" s="1"/>
  <c r="V11" i="2"/>
  <c r="AT11" i="2" s="1"/>
  <c r="R10" i="2"/>
  <c r="AP10" i="2" s="1"/>
  <c r="R9" i="2"/>
  <c r="AP9" i="2" s="1"/>
  <c r="R8" i="2"/>
  <c r="AP8" i="2" s="1"/>
  <c r="R7" i="2"/>
  <c r="AP7" i="2" s="1"/>
  <c r="P13" i="2"/>
  <c r="AN13" i="2" s="1"/>
  <c r="T12" i="2"/>
  <c r="AR12" i="2" s="1"/>
  <c r="P11" i="2"/>
  <c r="AN11" i="2" s="1"/>
  <c r="T10" i="2"/>
  <c r="AR10" i="2" s="1"/>
  <c r="P9" i="2"/>
  <c r="AN9" i="2" s="1"/>
  <c r="T8" i="2"/>
  <c r="AR8" i="2" s="1"/>
  <c r="P7" i="2"/>
  <c r="AN7" i="2" s="1"/>
  <c r="A13" i="10"/>
  <c r="D13" i="12" s="1"/>
  <c r="Y5" i="2" l="1"/>
  <c r="D10" i="12" s="1"/>
</calcChain>
</file>

<file path=xl/sharedStrings.xml><?xml version="1.0" encoding="utf-8"?>
<sst xmlns="http://schemas.openxmlformats.org/spreadsheetml/2006/main" count="223" uniqueCount="136">
  <si>
    <t>Total Tenderer   per profile</t>
  </si>
  <si>
    <t>Total  subcontractors per profile</t>
  </si>
  <si>
    <t>Total available per profile</t>
  </si>
  <si>
    <t>Project Manager (PM)</t>
  </si>
  <si>
    <t>Senior Analyst Programmer (SAP)</t>
  </si>
  <si>
    <t>Analyst Programmer (AP)</t>
  </si>
  <si>
    <t>Infrastructure Specialist (IS)</t>
  </si>
  <si>
    <t>Application Architect (AR)</t>
  </si>
  <si>
    <t>IS Tester (TE)</t>
  </si>
  <si>
    <t xml:space="preserve">(time &amp; means services in the field of the tender): </t>
  </si>
  <si>
    <t>TOTAL:</t>
  </si>
  <si>
    <t>Min Required</t>
  </si>
  <si>
    <t>Required minimum staff number with the following expertise:</t>
  </si>
  <si>
    <t>PM</t>
  </si>
  <si>
    <t>SAP</t>
  </si>
  <si>
    <t>AP</t>
  </si>
  <si>
    <t>IS</t>
  </si>
  <si>
    <t>AR</t>
  </si>
  <si>
    <t>TE</t>
  </si>
  <si>
    <t>VM-Ware Infrastructure</t>
  </si>
  <si>
    <t>Windows 2012 Server</t>
  </si>
  <si>
    <t>SDBA</t>
  </si>
  <si>
    <t>Senior Infrastructure Consultant (SIC)</t>
  </si>
  <si>
    <t>DBA</t>
  </si>
  <si>
    <t>SIC</t>
  </si>
  <si>
    <t>Senior Enterprise Architecture Consultant (SEAC)</t>
  </si>
  <si>
    <t>Senior Data Base Administrator (SDBA)</t>
  </si>
  <si>
    <t>Data Base Administrator (DBA)</t>
  </si>
  <si>
    <t>min</t>
  </si>
  <si>
    <t>N.</t>
  </si>
  <si>
    <t>CV references</t>
  </si>
  <si>
    <t>Profile</t>
  </si>
  <si>
    <t>SEAC</t>
  </si>
  <si>
    <t>Employment</t>
  </si>
  <si>
    <t>Identifier</t>
  </si>
  <si>
    <t>CV number</t>
  </si>
  <si>
    <t xml:space="preserve">Surname </t>
  </si>
  <si>
    <t>First name</t>
  </si>
  <si>
    <t>Employer</t>
  </si>
  <si>
    <t>Employee ( E )</t>
  </si>
  <si>
    <t>Subcontractor ( S )</t>
  </si>
  <si>
    <t>Freelance ( F )</t>
  </si>
  <si>
    <t>Employee ( E )
Subcontractor ( S )
Freelance ( F )</t>
  </si>
  <si>
    <t>E</t>
  </si>
  <si>
    <t>S</t>
  </si>
  <si>
    <t>Complete</t>
  </si>
  <si>
    <t>Yes</t>
  </si>
  <si>
    <t>Certified</t>
  </si>
  <si>
    <t>PRF N°</t>
  </si>
  <si>
    <t>Volume (persons-days)</t>
  </si>
  <si>
    <t xml:space="preserve">Starting year </t>
  </si>
  <si>
    <t>Ending year</t>
  </si>
  <si>
    <t>Project Name</t>
  </si>
  <si>
    <t>Customer</t>
  </si>
  <si>
    <t>Referent</t>
  </si>
  <si>
    <t>Number of Projects</t>
  </si>
  <si>
    <t>Referent email or phone</t>
  </si>
  <si>
    <t>Private</t>
  </si>
  <si>
    <t>Public</t>
  </si>
  <si>
    <t>Public EU</t>
  </si>
  <si>
    <t>Use of MS Sharepoint 2013</t>
  </si>
  <si>
    <t>TOTAL</t>
  </si>
  <si>
    <t>Type of Company</t>
  </si>
  <si>
    <t>MIN</t>
  </si>
  <si>
    <t xml:space="preserve"> Manpower and qualification of staff relevant to the required services </t>
  </si>
  <si>
    <t>4.2.1</t>
  </si>
  <si>
    <t>4.2.2</t>
  </si>
  <si>
    <t>Has the tenderer enough staff and provided the required references?</t>
  </si>
  <si>
    <t>4.2.3</t>
  </si>
  <si>
    <t>Is the Technical Expertise form completely filled?</t>
  </si>
  <si>
    <t>4.2.4</t>
  </si>
  <si>
    <t>Has the tenderer the enough technical capacity in the context of the tender?</t>
  </si>
  <si>
    <t>Connection table is completely filled?</t>
  </si>
  <si>
    <t xml:space="preserve">References in relation to similar projects/contracts </t>
  </si>
  <si>
    <t>Chapter</t>
  </si>
  <si>
    <t>Requirement</t>
  </si>
  <si>
    <t>4.4.1</t>
  </si>
  <si>
    <t>Tenderer Name:</t>
  </si>
  <si>
    <t>Is the List of proJects completely filled?</t>
  </si>
  <si>
    <t>4.4.2</t>
  </si>
  <si>
    <t>Has the tenderer the sufficient experience in developing application in thecontext of the tender?</t>
  </si>
  <si>
    <t>Project Reference Form Reference</t>
  </si>
  <si>
    <t>Please insert your company Name</t>
  </si>
  <si>
    <t>BA</t>
  </si>
  <si>
    <t>ID</t>
  </si>
  <si>
    <t>TW</t>
  </si>
  <si>
    <t>ISC</t>
  </si>
  <si>
    <t>UA</t>
  </si>
  <si>
    <t>WM</t>
  </si>
  <si>
    <t>NS</t>
  </si>
  <si>
    <t>Project Manager</t>
  </si>
  <si>
    <t>Technical Writer</t>
  </si>
  <si>
    <t>Infrastructure Specialist</t>
  </si>
  <si>
    <t>Data Base Administrator</t>
  </si>
  <si>
    <t>Senior Data Base Administrator</t>
  </si>
  <si>
    <t xml:space="preserve">Senior Infrastructure Consultant </t>
  </si>
  <si>
    <t>Please fill in gray cells</t>
  </si>
  <si>
    <t xml:space="preserve">Please fill in the information required in the following sheets:
-4.2.1 Connection table
- 4.2.3 Technical expertise
- 4.4.1 Project list
The other sheets will be automatically filled in based on the information provided </t>
  </si>
  <si>
    <t>ISA</t>
  </si>
  <si>
    <t>IT Security Auditor</t>
  </si>
  <si>
    <t>SISA</t>
  </si>
  <si>
    <t>Senior IT Security Auditor</t>
  </si>
  <si>
    <t>SAR</t>
  </si>
  <si>
    <t>Security Application/System Architect</t>
  </si>
  <si>
    <t>Network Specialist</t>
  </si>
  <si>
    <t>SNS</t>
  </si>
  <si>
    <t>Security Network Specialist</t>
  </si>
  <si>
    <t>Data Storage Management</t>
  </si>
  <si>
    <t>Cisco Network Infrastructure</t>
  </si>
  <si>
    <t>Checkoint Firewall</t>
  </si>
  <si>
    <t>Microsoft System Center Operat. Manager</t>
  </si>
  <si>
    <t>Microsoft System Center Config.  Manager</t>
  </si>
  <si>
    <t>Oracle RDBMS Administration</t>
  </si>
  <si>
    <t>Citrix Netscaler</t>
  </si>
  <si>
    <t>Citrix XenDesktop, XenApp</t>
  </si>
  <si>
    <t>Security Infrastructure auditing</t>
  </si>
  <si>
    <t>MS SHAREPOINT Administration</t>
  </si>
  <si>
    <t>Seurity compliance with 27001 standards (27001, COBIT, etc)</t>
  </si>
  <si>
    <t>Exchange Server 2013/2016</t>
  </si>
  <si>
    <t>Use of Windows Server Infrastructure</t>
  </si>
  <si>
    <t>Use of Citrix Infrastructre</t>
  </si>
  <si>
    <t>Use of VmWARE Server virtualization</t>
  </si>
  <si>
    <t>Implementation of ITIL compliant IT processes</t>
  </si>
  <si>
    <t xml:space="preserve">MS SQL Server </t>
  </si>
  <si>
    <t>AS</t>
  </si>
  <si>
    <t>tt</t>
  </si>
  <si>
    <t>Connection table - LOT1</t>
  </si>
  <si>
    <t>CV No Ref</t>
  </si>
  <si>
    <t>Project Reference No</t>
  </si>
  <si>
    <t>Tenderer:</t>
  </si>
  <si>
    <t>"Technical Capacity for LOT1</t>
  </si>
  <si>
    <t>Staff Capacity - Minimum capacity for LOT1</t>
  </si>
  <si>
    <t>Projects Evaluation for LOT1</t>
  </si>
  <si>
    <t>"Technical Expertise Table for LOT1</t>
  </si>
  <si>
    <t>MIN to submit</t>
  </si>
  <si>
    <t>Use of Citrix Infrastructure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</si>
</sst>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1"/>
      <color theme="1"/>
      <name val="Calibri"/>
      <family val="2"/>
    </font>
    <font>
      <sz val="10"/>
      <color theme="1"/>
      <name val="Calibri"/>
      <family val="2"/>
    </font>
    <font>
      <sz val="11"/>
      <color theme="1"/>
      <name val="Calibri"/>
      <family val="2"/>
    </font>
    <font>
      <i/>
      <sz val="11"/>
      <color theme="1"/>
      <name val="Calibri"/>
      <family val="2"/>
    </font>
    <font>
      <b/>
      <sz val="10"/>
      <color theme="1"/>
      <name val="Calibri"/>
      <family val="2"/>
    </font>
    <font>
      <sz val="9"/>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2"/>
      <color theme="1"/>
      <name val="Calibri"/>
      <family val="2"/>
    </font>
    <font>
      <b/>
      <sz val="12"/>
      <color theme="1"/>
      <name val="Calibri"/>
      <family val="2"/>
    </font>
    <font>
      <sz val="12"/>
      <color rgb="FF000000"/>
      <name val="Calibri"/>
      <family val="2"/>
    </font>
    <font>
      <b/>
      <sz val="14"/>
      <color rgb="FFFF0000"/>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i/>
      <sz val="11"/>
      <color theme="1"/>
      <name val="Calibri"/>
      <family val="2"/>
      <scheme val="minor"/>
    </font>
    <font>
      <b/>
      <sz val="18"/>
      <color theme="1"/>
      <name val="Calibri"/>
      <family val="2"/>
      <scheme val="minor"/>
    </font>
    <font>
      <b/>
      <sz val="20"/>
      <color theme="1"/>
      <name val="Calibri"/>
      <family val="2"/>
      <scheme val="minor"/>
    </font>
    <font>
      <b/>
      <u/>
      <sz val="14"/>
      <color theme="10"/>
      <name val="Calibri"/>
      <family val="2"/>
      <scheme val="minor"/>
    </font>
    <font>
      <sz val="14"/>
      <color rgb="FFFF0000"/>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4">
    <border>
      <left/>
      <right/>
      <top/>
      <bottom/>
      <diagonal/>
    </border>
    <border>
      <left style="medium">
        <color indexed="64"/>
      </left>
      <right/>
      <top style="medium">
        <color indexed="64"/>
      </top>
      <bottom/>
      <diagonal/>
    </border>
    <border>
      <left style="medium">
        <color indexed="64"/>
      </left>
      <right/>
      <top/>
      <bottom/>
      <diagonal/>
    </border>
    <border>
      <left style="dotted">
        <color auto="1"/>
      </left>
      <right style="dotted">
        <color auto="1"/>
      </right>
      <top/>
      <bottom style="hair">
        <color auto="1"/>
      </bottom>
      <diagonal/>
    </border>
    <border>
      <left style="dotted">
        <color auto="1"/>
      </left>
      <right style="double">
        <color auto="1"/>
      </right>
      <top style="hair">
        <color auto="1"/>
      </top>
      <bottom style="hair">
        <color auto="1"/>
      </bottom>
      <diagonal/>
    </border>
    <border>
      <left style="dotted">
        <color auto="1"/>
      </left>
      <right style="double">
        <color auto="1"/>
      </right>
      <top style="hair">
        <color auto="1"/>
      </top>
      <bottom/>
      <diagonal/>
    </border>
    <border>
      <left style="medium">
        <color auto="1"/>
      </left>
      <right style="dotted">
        <color auto="1"/>
      </right>
      <top style="medium">
        <color auto="1"/>
      </top>
      <bottom style="hair">
        <color auto="1"/>
      </bottom>
      <diagonal/>
    </border>
    <border>
      <left style="dotted">
        <color auto="1"/>
      </left>
      <right style="double">
        <color auto="1"/>
      </right>
      <top style="medium">
        <color auto="1"/>
      </top>
      <bottom style="hair">
        <color auto="1"/>
      </bottom>
      <diagonal/>
    </border>
    <border>
      <left style="medium">
        <color auto="1"/>
      </left>
      <right style="dotted">
        <color auto="1"/>
      </right>
      <top style="hair">
        <color auto="1"/>
      </top>
      <bottom style="hair">
        <color auto="1"/>
      </bottom>
      <diagonal/>
    </border>
    <border>
      <left style="medium">
        <color auto="1"/>
      </left>
      <right style="dotted">
        <color auto="1"/>
      </right>
      <top style="hair">
        <color auto="1"/>
      </top>
      <bottom style="medium">
        <color auto="1"/>
      </bottom>
      <diagonal/>
    </border>
    <border>
      <left style="medium">
        <color auto="1"/>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hair">
        <color auto="1"/>
      </bottom>
      <diagonal/>
    </border>
    <border>
      <left style="medium">
        <color auto="1"/>
      </left>
      <right style="dotted">
        <color auto="1"/>
      </right>
      <top style="hair">
        <color auto="1"/>
      </top>
      <bottom/>
      <diagonal/>
    </border>
    <border>
      <left style="thick">
        <color auto="1"/>
      </left>
      <right/>
      <top style="medium">
        <color auto="1"/>
      </top>
      <bottom style="hair">
        <color auto="1"/>
      </bottom>
      <diagonal/>
    </border>
    <border>
      <left style="thick">
        <color auto="1"/>
      </left>
      <right/>
      <top style="hair">
        <color auto="1"/>
      </top>
      <bottom style="hair">
        <color auto="1"/>
      </bottom>
      <diagonal/>
    </border>
    <border>
      <left style="thick">
        <color auto="1"/>
      </left>
      <right/>
      <top style="double">
        <color auto="1"/>
      </top>
      <bottom style="thick">
        <color auto="1"/>
      </bottom>
      <diagonal/>
    </border>
    <border>
      <left style="medium">
        <color auto="1"/>
      </left>
      <right style="dotted">
        <color auto="1"/>
      </right>
      <top style="double">
        <color auto="1"/>
      </top>
      <bottom style="thick">
        <color auto="1"/>
      </bottom>
      <diagonal/>
    </border>
    <border>
      <left style="dotted">
        <color auto="1"/>
      </left>
      <right style="double">
        <color auto="1"/>
      </right>
      <top style="double">
        <color auto="1"/>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
      <left style="medium">
        <color auto="1"/>
      </left>
      <right/>
      <top style="hair">
        <color auto="1"/>
      </top>
      <bottom style="medium">
        <color auto="1"/>
      </bottom>
      <diagonal/>
    </border>
    <border>
      <left style="double">
        <color indexed="64"/>
      </left>
      <right style="dotted">
        <color indexed="64"/>
      </right>
      <top style="hair">
        <color indexed="64"/>
      </top>
      <bottom style="hair">
        <color indexed="64"/>
      </bottom>
      <diagonal/>
    </border>
    <border>
      <left style="double">
        <color indexed="64"/>
      </left>
      <right style="dotted">
        <color indexed="64"/>
      </right>
      <top style="hair">
        <color indexed="64"/>
      </top>
      <bottom style="medium">
        <color indexed="64"/>
      </bottom>
      <diagonal/>
    </border>
    <border>
      <left style="medium">
        <color auto="1"/>
      </left>
      <right/>
      <top/>
      <bottom style="hair">
        <color auto="1"/>
      </bottom>
      <diagonal/>
    </border>
    <border>
      <left style="double">
        <color indexed="64"/>
      </left>
      <right style="dotted">
        <color indexed="64"/>
      </right>
      <top/>
      <bottom style="hair">
        <color indexed="64"/>
      </bottom>
      <diagonal/>
    </border>
    <border>
      <left style="double">
        <color indexed="64"/>
      </left>
      <right style="dotted">
        <color indexed="64"/>
      </right>
      <top style="hair">
        <color auto="1"/>
      </top>
      <bottom style="double">
        <color auto="1"/>
      </bottom>
      <diagonal/>
    </border>
    <border>
      <left style="dotted">
        <color auto="1"/>
      </left>
      <right style="dotted">
        <color auto="1"/>
      </right>
      <top style="hair">
        <color auto="1"/>
      </top>
      <bottom style="double">
        <color auto="1"/>
      </bottom>
      <diagonal/>
    </border>
    <border>
      <left style="double">
        <color indexed="64"/>
      </left>
      <right/>
      <top style="medium">
        <color indexed="64"/>
      </top>
      <bottom style="hair">
        <color auto="1"/>
      </bottom>
      <diagonal/>
    </border>
    <border>
      <left/>
      <right/>
      <top style="medium">
        <color indexed="64"/>
      </top>
      <bottom style="hair">
        <color auto="1"/>
      </bottom>
      <diagonal/>
    </border>
    <border>
      <left style="medium">
        <color auto="1"/>
      </left>
      <right style="double">
        <color indexed="64"/>
      </right>
      <top style="medium">
        <color auto="1"/>
      </top>
      <bottom/>
      <diagonal/>
    </border>
    <border>
      <left style="medium">
        <color auto="1"/>
      </left>
      <right style="double">
        <color indexed="64"/>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bottom style="hair">
        <color auto="1"/>
      </bottom>
      <diagonal/>
    </border>
    <border>
      <left style="medium">
        <color indexed="64"/>
      </left>
      <right style="dotted">
        <color auto="1"/>
      </right>
      <top style="medium">
        <color indexed="64"/>
      </top>
      <bottom style="medium">
        <color indexed="64"/>
      </bottom>
      <diagonal/>
    </border>
    <border>
      <left style="medium">
        <color indexed="64"/>
      </left>
      <right/>
      <top/>
      <bottom style="medium">
        <color indexed="64"/>
      </bottom>
      <diagonal/>
    </border>
    <border>
      <left style="dotted">
        <color auto="1"/>
      </left>
      <right style="dotted">
        <color auto="1"/>
      </right>
      <top/>
      <bottom style="medium">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indexed="64"/>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hair">
        <color indexed="64"/>
      </top>
      <bottom style="hair">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right style="dotted">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39">
    <xf numFmtId="0" fontId="0" fillId="0" borderId="0" xfId="0"/>
    <xf numFmtId="0" fontId="7" fillId="0" borderId="0" xfId="0" applyFont="1" applyAlignment="1">
      <alignment horizontal="center" shrinkToFit="1"/>
    </xf>
    <xf numFmtId="0" fontId="0" fillId="0" borderId="0" xfId="0" applyAlignment="1">
      <alignment horizontal="left" vertical="top" wrapText="1"/>
    </xf>
    <xf numFmtId="0" fontId="1" fillId="0" borderId="0" xfId="0" applyFont="1"/>
    <xf numFmtId="0" fontId="0" fillId="0" borderId="8" xfId="0" applyBorder="1" applyAlignment="1">
      <alignment horizontal="center"/>
    </xf>
    <xf numFmtId="0" fontId="7" fillId="0" borderId="0" xfId="0" applyFont="1" applyAlignment="1">
      <alignment wrapText="1"/>
    </xf>
    <xf numFmtId="0" fontId="7" fillId="0" borderId="13" xfId="0" quotePrefix="1" applyFont="1" applyBorder="1" applyAlignment="1">
      <alignment horizontal="center" shrinkToFit="1"/>
    </xf>
    <xf numFmtId="0" fontId="0" fillId="0" borderId="6"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0" fillId="0" borderId="16" xfId="0" applyFont="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4" fillId="0" borderId="28" xfId="0" applyFont="1" applyBorder="1" applyAlignment="1">
      <alignment horizontal="center" vertical="center" shrinkToFit="1"/>
    </xf>
    <xf numFmtId="0" fontId="11" fillId="0" borderId="3" xfId="0" applyFont="1" applyBorder="1" applyAlignment="1">
      <alignment horizontal="center" wrapText="1"/>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29" xfId="0" applyFont="1" applyBorder="1" applyAlignment="1">
      <alignment horizontal="center" vertical="center" wrapText="1"/>
    </xf>
    <xf numFmtId="0" fontId="12" fillId="0" borderId="26"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23" xfId="0" applyFont="1" applyBorder="1" applyAlignment="1">
      <alignment horizontal="justify" vertical="center" wrapText="1"/>
    </xf>
    <xf numFmtId="0" fontId="14" fillId="0" borderId="0" xfId="0" applyFont="1" applyAlignment="1">
      <alignment horizontal="center" vertical="center" wrapText="1"/>
    </xf>
    <xf numFmtId="0" fontId="0" fillId="0" borderId="1" xfId="0" applyBorder="1"/>
    <xf numFmtId="0" fontId="0" fillId="0" borderId="2" xfId="0" applyBorder="1"/>
    <xf numFmtId="0" fontId="0" fillId="0" borderId="37" xfId="0" applyBorder="1"/>
    <xf numFmtId="0" fontId="11" fillId="0" borderId="38" xfId="0" applyFont="1" applyBorder="1" applyAlignment="1">
      <alignment horizontal="center" wrapText="1"/>
    </xf>
    <xf numFmtId="0" fontId="9" fillId="0" borderId="34" xfId="0" applyFont="1" applyBorder="1" applyAlignment="1">
      <alignment horizontal="center"/>
    </xf>
    <xf numFmtId="0" fontId="9" fillId="0" borderId="0" xfId="0" applyFont="1"/>
    <xf numFmtId="0" fontId="14" fillId="0" borderId="0" xfId="0" applyFont="1"/>
    <xf numFmtId="0" fontId="7" fillId="3" borderId="5" xfId="0" quotePrefix="1" applyFont="1" applyFill="1" applyBorder="1" applyAlignment="1">
      <alignment horizontal="center" shrinkToFit="1"/>
    </xf>
    <xf numFmtId="0" fontId="0" fillId="3" borderId="7" xfId="0" applyFill="1" applyBorder="1" applyAlignment="1">
      <alignment horizontal="center"/>
    </xf>
    <xf numFmtId="0" fontId="0" fillId="3" borderId="4" xfId="0" applyFill="1" applyBorder="1" applyAlignment="1">
      <alignment horizontal="center"/>
    </xf>
    <xf numFmtId="0" fontId="1" fillId="3" borderId="18" xfId="0" applyFont="1" applyFill="1"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18" fillId="3" borderId="46" xfId="0" applyFont="1" applyFill="1" applyBorder="1" applyAlignment="1">
      <alignment horizontal="center"/>
    </xf>
    <xf numFmtId="0" fontId="0" fillId="0" borderId="3" xfId="0" applyBorder="1" applyAlignment="1">
      <alignment horizontal="center"/>
    </xf>
    <xf numFmtId="0" fontId="6" fillId="0" borderId="48" xfId="0" applyFont="1" applyBorder="1" applyAlignment="1">
      <alignment horizontal="left" vertical="center" wrapText="1"/>
    </xf>
    <xf numFmtId="0" fontId="0" fillId="0" borderId="26" xfId="0" applyBorder="1"/>
    <xf numFmtId="0" fontId="0" fillId="0" borderId="10" xfId="0" applyBorder="1"/>
    <xf numFmtId="0" fontId="0" fillId="0" borderId="50" xfId="0" applyBorder="1"/>
    <xf numFmtId="0" fontId="9" fillId="0" borderId="51" xfId="0" applyFont="1" applyBorder="1"/>
    <xf numFmtId="0" fontId="18" fillId="3" borderId="52" xfId="0" applyFont="1" applyFill="1" applyBorder="1"/>
    <xf numFmtId="0" fontId="1" fillId="0" borderId="19" xfId="0" applyFont="1" applyBorder="1"/>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9" fillId="0" borderId="57" xfId="0" applyFont="1" applyBorder="1" applyAlignment="1">
      <alignment horizontal="center"/>
    </xf>
    <xf numFmtId="0" fontId="18" fillId="3" borderId="58" xfId="0" applyFont="1" applyFill="1" applyBorder="1" applyAlignment="1">
      <alignment horizontal="center"/>
    </xf>
    <xf numFmtId="0" fontId="6" fillId="0" borderId="47" xfId="0" applyFont="1" applyBorder="1" applyAlignment="1">
      <alignment horizontal="left" vertical="center" wrapText="1"/>
    </xf>
    <xf numFmtId="0" fontId="0" fillId="0" borderId="35" xfId="0" applyBorder="1" applyAlignment="1">
      <alignment horizontal="center"/>
    </xf>
    <xf numFmtId="0" fontId="0" fillId="0" borderId="43" xfId="0" applyBorder="1" applyAlignment="1">
      <alignment horizontal="center"/>
    </xf>
    <xf numFmtId="0" fontId="9" fillId="0" borderId="44" xfId="0" applyFont="1" applyBorder="1" applyAlignment="1">
      <alignment horizontal="center"/>
    </xf>
    <xf numFmtId="0" fontId="18" fillId="3" borderId="45" xfId="0" applyFont="1" applyFill="1" applyBorder="1" applyAlignment="1">
      <alignment horizontal="center"/>
    </xf>
    <xf numFmtId="0" fontId="16" fillId="0" borderId="0" xfId="0" applyFont="1"/>
    <xf numFmtId="0" fontId="17" fillId="0" borderId="0" xfId="0" applyFont="1" applyAlignment="1" applyProtection="1">
      <alignment horizontal="center"/>
      <protection locked="0"/>
    </xf>
    <xf numFmtId="0" fontId="10" fillId="0" borderId="0" xfId="0" applyFont="1"/>
    <xf numFmtId="0" fontId="3" fillId="4" borderId="3" xfId="0" applyFont="1" applyFill="1" applyBorder="1" applyAlignment="1" applyProtection="1">
      <alignment horizontal="justify" vertical="center" wrapText="1"/>
      <protection locked="0"/>
    </xf>
    <xf numFmtId="0" fontId="3" fillId="4" borderId="39" xfId="0" applyFont="1" applyFill="1" applyBorder="1" applyAlignment="1" applyProtection="1">
      <alignment horizontal="justify" vertical="center" wrapText="1"/>
      <protection locked="0"/>
    </xf>
    <xf numFmtId="0" fontId="3" fillId="4" borderId="40" xfId="0" applyFont="1" applyFill="1" applyBorder="1" applyAlignment="1" applyProtection="1">
      <alignment horizontal="justify" vertical="center" wrapText="1"/>
      <protection locked="0"/>
    </xf>
    <xf numFmtId="0" fontId="3" fillId="4" borderId="38" xfId="0" applyFont="1" applyFill="1" applyBorder="1" applyAlignment="1" applyProtection="1">
      <alignment horizontal="justify" vertical="center" wrapText="1"/>
      <protection locked="0"/>
    </xf>
    <xf numFmtId="0" fontId="1" fillId="0" borderId="51" xfId="0" applyFont="1" applyBorder="1" applyAlignment="1">
      <alignment wrapText="1"/>
    </xf>
    <xf numFmtId="0" fontId="15" fillId="0" borderId="0" xfId="1"/>
    <xf numFmtId="0" fontId="0" fillId="0" borderId="0" xfId="0" applyAlignment="1">
      <alignment horizontal="right"/>
    </xf>
    <xf numFmtId="0" fontId="21" fillId="0" borderId="0" xfId="1" applyFont="1"/>
    <xf numFmtId="0" fontId="3" fillId="4" borderId="8" xfId="0" applyFont="1" applyFill="1" applyBorder="1" applyAlignment="1" applyProtection="1">
      <alignment vertical="center"/>
      <protection locked="0"/>
    </xf>
    <xf numFmtId="0" fontId="3" fillId="4" borderId="39" xfId="0" applyFont="1" applyFill="1" applyBorder="1" applyAlignment="1" applyProtection="1">
      <alignment vertical="center"/>
      <protection locked="0"/>
    </xf>
    <xf numFmtId="0" fontId="3" fillId="0" borderId="39" xfId="0" applyFont="1" applyBorder="1" applyAlignment="1" applyProtection="1">
      <alignment vertical="center" shrinkToFit="1"/>
    </xf>
    <xf numFmtId="0" fontId="3" fillId="4" borderId="21"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0" fontId="3" fillId="4" borderId="40" xfId="0" applyFont="1" applyFill="1" applyBorder="1" applyAlignment="1" applyProtection="1">
      <alignment vertical="center"/>
      <protection locked="0"/>
    </xf>
    <xf numFmtId="0" fontId="3" fillId="0" borderId="40" xfId="0" applyFont="1" applyBorder="1" applyAlignment="1" applyProtection="1">
      <alignment vertical="center" shrinkToFit="1"/>
    </xf>
    <xf numFmtId="0" fontId="3" fillId="4" borderId="22" xfId="0" applyFont="1" applyFill="1" applyBorder="1" applyAlignment="1" applyProtection="1">
      <alignment vertical="center"/>
      <protection locked="0"/>
    </xf>
    <xf numFmtId="0" fontId="13" fillId="4" borderId="59" xfId="0" applyFont="1" applyFill="1" applyBorder="1" applyAlignment="1" applyProtection="1">
      <alignment vertical="center"/>
      <protection locked="0"/>
    </xf>
    <xf numFmtId="0" fontId="13" fillId="4" borderId="60" xfId="0" applyFont="1" applyFill="1" applyBorder="1" applyAlignment="1" applyProtection="1">
      <alignment vertical="center"/>
      <protection locked="0"/>
    </xf>
    <xf numFmtId="0" fontId="13" fillId="4" borderId="39" xfId="0" applyFont="1" applyFill="1" applyBorder="1" applyAlignment="1" applyProtection="1">
      <alignment vertical="center"/>
      <protection locked="0"/>
    </xf>
    <xf numFmtId="0" fontId="13" fillId="4" borderId="21" xfId="0" applyFont="1" applyFill="1" applyBorder="1" applyAlignment="1" applyProtection="1">
      <alignment vertical="center"/>
      <protection locked="0"/>
    </xf>
    <xf numFmtId="0" fontId="13" fillId="4" borderId="40" xfId="0" applyFont="1" applyFill="1" applyBorder="1" applyAlignment="1" applyProtection="1">
      <alignment vertical="center"/>
      <protection locked="0"/>
    </xf>
    <xf numFmtId="0" fontId="13" fillId="4" borderId="22" xfId="0" applyFont="1" applyFill="1" applyBorder="1" applyAlignment="1" applyProtection="1">
      <alignment vertical="center"/>
      <protection locked="0"/>
    </xf>
    <xf numFmtId="0" fontId="13" fillId="4" borderId="53" xfId="0" applyFont="1" applyFill="1" applyBorder="1" applyAlignment="1" applyProtection="1">
      <alignment vertical="center"/>
      <protection locked="0"/>
    </xf>
    <xf numFmtId="0" fontId="13" fillId="4" borderId="61" xfId="0" applyFont="1" applyFill="1" applyBorder="1" applyAlignment="1" applyProtection="1">
      <alignment vertical="center"/>
      <protection locked="0"/>
    </xf>
    <xf numFmtId="0" fontId="14" fillId="0" borderId="0" xfId="0" applyFont="1" applyAlignment="1" applyProtection="1">
      <alignment horizontal="center"/>
      <protection locked="0"/>
    </xf>
    <xf numFmtId="0" fontId="0" fillId="0" borderId="6" xfId="0" applyBorder="1" applyAlignment="1">
      <alignment horizontal="left" vertical="center" wrapText="1"/>
    </xf>
    <xf numFmtId="0" fontId="8" fillId="0" borderId="12" xfId="0" applyFont="1" applyBorder="1" applyAlignment="1">
      <alignment horizontal="center" wrapText="1"/>
    </xf>
    <xf numFmtId="0" fontId="21" fillId="0" borderId="0" xfId="1" applyFont="1" applyProtection="1"/>
    <xf numFmtId="0" fontId="0" fillId="0" borderId="0" xfId="0" applyProtection="1"/>
    <xf numFmtId="0" fontId="14" fillId="0" borderId="0" xfId="0" applyFont="1" applyProtection="1"/>
    <xf numFmtId="0" fontId="4" fillId="0" borderId="36" xfId="0" applyFont="1" applyBorder="1" applyAlignment="1" applyProtection="1">
      <alignment horizontal="justify" vertical="center" wrapText="1"/>
    </xf>
    <xf numFmtId="0" fontId="4" fillId="0" borderId="41" xfId="0" applyFont="1" applyBorder="1" applyAlignment="1" applyProtection="1">
      <alignment horizontal="justify" vertical="center" wrapText="1"/>
    </xf>
    <xf numFmtId="0" fontId="3" fillId="0" borderId="41" xfId="0" applyFont="1" applyBorder="1" applyAlignment="1" applyProtection="1">
      <alignment horizontal="left" vertical="center" wrapText="1"/>
    </xf>
    <xf numFmtId="0" fontId="3" fillId="0" borderId="41" xfId="0" applyFont="1" applyBorder="1" applyAlignment="1" applyProtection="1">
      <alignment horizontal="left" vertical="center" textRotation="90" wrapText="1"/>
    </xf>
    <xf numFmtId="0" fontId="3" fillId="0" borderId="35"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13" fillId="0" borderId="19" xfId="0" applyFont="1" applyBorder="1" applyAlignment="1" applyProtection="1">
      <alignment vertical="center"/>
    </xf>
    <xf numFmtId="0" fontId="13" fillId="0" borderId="20" xfId="0" applyFont="1" applyBorder="1" applyAlignment="1" applyProtection="1">
      <alignment vertical="center"/>
    </xf>
    <xf numFmtId="0" fontId="3" fillId="0" borderId="6" xfId="0" applyFont="1" applyBorder="1" applyAlignment="1" applyProtection="1">
      <alignment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0" fontId="3" fillId="0" borderId="8" xfId="0" applyFont="1" applyBorder="1" applyAlignment="1" applyProtection="1">
      <alignment vertical="center"/>
    </xf>
    <xf numFmtId="0" fontId="13" fillId="0" borderId="39" xfId="0" applyFont="1" applyBorder="1" applyAlignment="1" applyProtection="1">
      <alignment vertical="center"/>
    </xf>
    <xf numFmtId="0" fontId="13" fillId="0" borderId="21" xfId="0" applyFont="1" applyBorder="1" applyAlignment="1" applyProtection="1">
      <alignment vertical="center"/>
    </xf>
    <xf numFmtId="0" fontId="3" fillId="0" borderId="9" xfId="0" applyFont="1" applyBorder="1" applyAlignment="1" applyProtection="1">
      <alignment vertical="center"/>
    </xf>
    <xf numFmtId="0" fontId="13" fillId="0" borderId="40" xfId="0" applyFont="1" applyBorder="1" applyAlignment="1" applyProtection="1">
      <alignment vertical="center"/>
    </xf>
    <xf numFmtId="0" fontId="13" fillId="0" borderId="22" xfId="0" applyFont="1" applyBorder="1" applyAlignment="1" applyProtection="1">
      <alignment vertical="center"/>
    </xf>
    <xf numFmtId="0" fontId="17" fillId="0" borderId="0" xfId="0" applyFont="1" applyProtection="1"/>
    <xf numFmtId="0" fontId="6" fillId="0" borderId="19" xfId="0" applyFont="1" applyBorder="1" applyAlignment="1" applyProtection="1">
      <alignment vertical="center"/>
    </xf>
    <xf numFmtId="0" fontId="0" fillId="4" borderId="0" xfId="0" applyFill="1" applyProtection="1"/>
    <xf numFmtId="0" fontId="20" fillId="0" borderId="0" xfId="0" applyFont="1" applyAlignment="1">
      <alignment horizontal="center"/>
    </xf>
    <xf numFmtId="0" fontId="0" fillId="0" borderId="34" xfId="0" applyBorder="1"/>
    <xf numFmtId="0" fontId="20" fillId="0" borderId="0" xfId="0" applyFont="1" applyAlignment="1">
      <alignment horizontal="left"/>
    </xf>
    <xf numFmtId="0" fontId="6" fillId="0" borderId="62" xfId="0" applyFont="1" applyBorder="1" applyAlignment="1" applyProtection="1">
      <alignment vertical="center" wrapText="1"/>
    </xf>
    <xf numFmtId="0" fontId="0" fillId="4" borderId="34" xfId="0" applyFill="1" applyBorder="1" applyProtection="1"/>
    <xf numFmtId="0" fontId="0" fillId="0" borderId="0" xfId="0" applyAlignment="1" applyProtection="1">
      <alignment horizontal="right"/>
    </xf>
    <xf numFmtId="0" fontId="1" fillId="0" borderId="0" xfId="0" applyFont="1" applyAlignment="1">
      <alignment wrapText="1"/>
    </xf>
    <xf numFmtId="0" fontId="13" fillId="4" borderId="3" xfId="0" applyFont="1" applyFill="1" applyBorder="1" applyAlignment="1" applyProtection="1">
      <alignment vertical="center"/>
      <protection locked="0"/>
    </xf>
    <xf numFmtId="0" fontId="13" fillId="0" borderId="20" xfId="0" applyFont="1" applyBorder="1" applyAlignment="1" applyProtection="1">
      <alignment vertical="center" textRotation="90" wrapText="1"/>
    </xf>
    <xf numFmtId="0" fontId="6" fillId="0" borderId="63" xfId="0" applyFont="1" applyBorder="1" applyAlignment="1">
      <alignment horizontal="left" vertical="center" wrapText="1"/>
    </xf>
    <xf numFmtId="0" fontId="22" fillId="0" borderId="0" xfId="0" applyFont="1" applyProtection="1"/>
    <xf numFmtId="0" fontId="9" fillId="5" borderId="34" xfId="0" applyFont="1" applyFill="1" applyBorder="1" applyAlignment="1">
      <alignment horizontal="center"/>
    </xf>
    <xf numFmtId="0" fontId="1" fillId="0" borderId="49" xfId="0" applyFont="1" applyBorder="1" applyProtection="1">
      <protection locked="0"/>
    </xf>
    <xf numFmtId="0" fontId="17" fillId="0" borderId="0" xfId="0" applyFont="1" applyAlignment="1" applyProtection="1">
      <alignment horizontal="center"/>
    </xf>
    <xf numFmtId="0" fontId="6" fillId="0" borderId="49" xfId="0" applyFont="1" applyBorder="1" applyAlignment="1" applyProtection="1">
      <alignment horizontal="center" vertical="center"/>
    </xf>
    <xf numFmtId="0" fontId="6" fillId="0" borderId="20" xfId="0" applyFont="1" applyBorder="1" applyAlignment="1" applyProtection="1">
      <alignment horizontal="center" vertical="center"/>
    </xf>
    <xf numFmtId="0" fontId="10" fillId="0" borderId="0" xfId="0" applyFont="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8" fillId="0" borderId="10" xfId="0" applyFont="1" applyBorder="1" applyAlignment="1">
      <alignment horizontal="center" wrapText="1"/>
    </xf>
    <xf numFmtId="0" fontId="19" fillId="0" borderId="0" xfId="0" applyFont="1" applyAlignment="1" applyProtection="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19" fillId="0" borderId="0" xfId="0" applyFont="1" applyAlignment="1" applyProtection="1">
      <alignment horizontal="center" shrinkToFit="1"/>
    </xf>
  </cellXfs>
  <cellStyles count="2">
    <cellStyle name="Hyperlink" xfId="1" builtinId="8"/>
    <cellStyle name="Normal"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6"/>
  <sheetViews>
    <sheetView view="pageBreakPreview" zoomScale="145" zoomScaleNormal="100" zoomScaleSheetLayoutView="145" workbookViewId="0">
      <selection activeCell="A12" sqref="A12:XFD12"/>
    </sheetView>
  </sheetViews>
  <sheetFormatPr defaultColWidth="0" defaultRowHeight="15" zeroHeight="1" x14ac:dyDescent="0.25"/>
  <cols>
    <col min="1" max="1" width="26.5703125" customWidth="1"/>
    <col min="2" max="2" width="9.140625" customWidth="1"/>
    <col min="3" max="3" width="89.42578125" customWidth="1"/>
    <col min="4" max="4" width="9.140625" customWidth="1"/>
    <col min="5" max="10" width="9.140625" hidden="1" customWidth="1"/>
    <col min="11" max="11" width="18.85546875" hidden="1" customWidth="1"/>
    <col min="12" max="16384" width="9.140625" hidden="1"/>
  </cols>
  <sheetData>
    <row r="1" spans="2:8" s="57" customFormat="1" ht="21" x14ac:dyDescent="0.35">
      <c r="B1" s="57" t="s">
        <v>126</v>
      </c>
    </row>
    <row r="2" spans="2:8" x14ac:dyDescent="0.25"/>
    <row r="3" spans="2:8" ht="18.75" x14ac:dyDescent="0.3">
      <c r="B3" s="64" t="s">
        <v>77</v>
      </c>
      <c r="C3" s="82" t="s">
        <v>82</v>
      </c>
      <c r="D3" s="55" t="str">
        <f>IF(C3="Please insert your company Name", "Not OK!", "OK")</f>
        <v>Not OK!</v>
      </c>
      <c r="E3" s="56"/>
      <c r="F3" s="56"/>
      <c r="G3" s="56"/>
      <c r="H3" s="56"/>
    </row>
    <row r="4" spans="2:8" x14ac:dyDescent="0.25"/>
    <row r="5" spans="2:8" x14ac:dyDescent="0.25">
      <c r="B5" t="s">
        <v>74</v>
      </c>
      <c r="C5" t="s">
        <v>75</v>
      </c>
    </row>
    <row r="6" spans="2:8" s="3" customFormat="1" x14ac:dyDescent="0.25">
      <c r="B6" s="3">
        <v>4.2</v>
      </c>
      <c r="C6" s="3" t="s">
        <v>64</v>
      </c>
    </row>
    <row r="7" spans="2:8" x14ac:dyDescent="0.25">
      <c r="B7" t="s">
        <v>65</v>
      </c>
      <c r="C7" s="63" t="s">
        <v>72</v>
      </c>
      <c r="D7" s="55" t="str">
        <f>IF('Connection Table'!J3, "OK", "Not OK!")</f>
        <v>OK</v>
      </c>
    </row>
    <row r="8" spans="2:8" x14ac:dyDescent="0.25">
      <c r="B8" t="s">
        <v>66</v>
      </c>
      <c r="C8" s="63" t="s">
        <v>67</v>
      </c>
      <c r="D8" s="55" t="str">
        <f>IF('Staff Capacity'!K4, "OK", "Not OK!")</f>
        <v>Not OK!</v>
      </c>
    </row>
    <row r="9" spans="2:8" x14ac:dyDescent="0.25">
      <c r="B9" t="s">
        <v>68</v>
      </c>
      <c r="C9" s="63" t="s">
        <v>69</v>
      </c>
      <c r="D9" s="55" t="e">
        <f>IF('Technical Expertise Table'!T4, "OK", "Not OK!")</f>
        <v>#REF!</v>
      </c>
    </row>
    <row r="10" spans="2:8" x14ac:dyDescent="0.25">
      <c r="B10" t="s">
        <v>70</v>
      </c>
      <c r="C10" s="63" t="s">
        <v>71</v>
      </c>
      <c r="D10" s="55" t="e">
        <f>IF('Technical Capacity'!Y5, "OK", "Not OK!")</f>
        <v>#REF!</v>
      </c>
    </row>
    <row r="11" spans="2:8" s="3" customFormat="1" x14ac:dyDescent="0.25">
      <c r="B11" s="3">
        <v>4.4000000000000004</v>
      </c>
      <c r="C11" s="3" t="s">
        <v>73</v>
      </c>
    </row>
    <row r="12" spans="2:8" x14ac:dyDescent="0.25">
      <c r="B12" t="s">
        <v>76</v>
      </c>
      <c r="C12" s="63" t="s">
        <v>78</v>
      </c>
      <c r="D12" s="55" t="e">
        <f>IF('Projects List'!R4, "OK", "Not OK!")</f>
        <v>#REF!</v>
      </c>
    </row>
    <row r="13" spans="2:8" x14ac:dyDescent="0.25">
      <c r="B13" t="s">
        <v>79</v>
      </c>
      <c r="C13" s="63" t="s">
        <v>80</v>
      </c>
      <c r="D13" s="55" t="str">
        <f>IF('Projects Evaluation'!A13, "OK", "Not OK!")</f>
        <v>Not OK!</v>
      </c>
    </row>
    <row r="14" spans="2:8" x14ac:dyDescent="0.25"/>
    <row r="15" spans="2:8" ht="75" x14ac:dyDescent="0.25">
      <c r="C15" s="115" t="s">
        <v>97</v>
      </c>
    </row>
    <row r="16" spans="2:8" hidden="1" x14ac:dyDescent="0.25"/>
  </sheetData>
  <conditionalFormatting sqref="D7:D10">
    <cfRule type="cellIs" dxfId="18" priority="7" operator="equal">
      <formula>"OK"</formula>
    </cfRule>
  </conditionalFormatting>
  <conditionalFormatting sqref="D12">
    <cfRule type="cellIs" dxfId="17" priority="6" operator="equal">
      <formula>"OK"</formula>
    </cfRule>
  </conditionalFormatting>
  <conditionalFormatting sqref="D13">
    <cfRule type="cellIs" dxfId="16" priority="5" operator="equal">
      <formula>"OK"</formula>
    </cfRule>
  </conditionalFormatting>
  <conditionalFormatting sqref="D3">
    <cfRule type="cellIs" dxfId="15" priority="1" operator="equal">
      <formula>"OK"</formula>
    </cfRule>
  </conditionalFormatting>
  <hyperlinks>
    <hyperlink ref="C7" location="'Connection Table'!A1" display="Connection table is completely filled?"/>
    <hyperlink ref="C8" location="'Staff Capacity'!A1" display="Has the tenderer enough staff and provided the required references?"/>
    <hyperlink ref="C9" location="'Technical Expertise'!A1" display="Is the Technical Expertise form completely filled?"/>
    <hyperlink ref="C10" location="'Technical Capacity'!A1" display="Has the tenderer the enough technical capacity in the context of the tender?"/>
    <hyperlink ref="C12" location="'Projects List'!A1" display="Is the List of proJects completely filled?"/>
    <hyperlink ref="C13" location="'Projects Evaluation'!A1" display="Has the tenderer the sufficient experience in developing application in thecontext of the tender?"/>
  </hyperlinks>
  <pageMargins left="0.70866141732283472" right="0.70866141732283472" top="0.74803149606299213" bottom="0.74803149606299213" header="0.31496062992125984" footer="0.31496062992125984"/>
  <pageSetup paperSize="9" scale="64" orientation="portrait" r:id="rId1"/>
  <headerFooter>
    <oddHeader>&amp;LAttachment 4.1 to Annex 3 - 14/2017/OP/EITRPOC</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K214"/>
  <sheetViews>
    <sheetView view="pageBreakPreview" zoomScaleNormal="115" zoomScaleSheetLayoutView="100" workbookViewId="0">
      <pane ySplit="4" topLeftCell="A5" activePane="bottomLeft" state="frozen"/>
      <selection pane="bottomLeft" activeCell="H5" sqref="H5"/>
    </sheetView>
  </sheetViews>
  <sheetFormatPr defaultColWidth="0" defaultRowHeight="15" zeroHeight="1" x14ac:dyDescent="0.25"/>
  <cols>
    <col min="1" max="1" width="9.140625" style="86" customWidth="1"/>
    <col min="2" max="2" width="6.140625" style="86" bestFit="1" customWidth="1"/>
    <col min="3" max="3" width="29.85546875" style="86" customWidth="1"/>
    <col min="4" max="7" width="9.140625" style="86" customWidth="1"/>
    <col min="8" max="8" width="16.42578125" style="86" customWidth="1"/>
    <col min="9" max="9" width="4.7109375" style="86" hidden="1" customWidth="1"/>
    <col min="10" max="11" width="0" style="86" hidden="1" customWidth="1"/>
    <col min="12" max="16384" width="9.140625" style="86" hidden="1"/>
  </cols>
  <sheetData>
    <row r="1" spans="1:11" s="106" customFormat="1" ht="18.75" x14ac:dyDescent="0.3">
      <c r="A1" s="85"/>
      <c r="B1" s="106" t="s">
        <v>126</v>
      </c>
    </row>
    <row r="2" spans="1:11" ht="18.75" x14ac:dyDescent="0.3">
      <c r="A2" s="122" t="s">
        <v>129</v>
      </c>
      <c r="B2" s="122"/>
      <c r="C2" s="122"/>
      <c r="D2" s="122"/>
      <c r="E2" s="122"/>
      <c r="F2" s="122"/>
      <c r="G2" s="122"/>
      <c r="H2" s="122"/>
    </row>
    <row r="3" spans="1:11" ht="19.5" thickBot="1" x14ac:dyDescent="0.35">
      <c r="A3" s="119" t="str">
        <f>IF(J3,"","!!! Please provide all required information !!! ")</f>
        <v/>
      </c>
      <c r="G3" s="114" t="s">
        <v>96</v>
      </c>
      <c r="H3" s="113"/>
      <c r="J3" s="86" t="b">
        <f>AND(J5:J213)</f>
        <v>1</v>
      </c>
    </row>
    <row r="4" spans="1:11" ht="39" thickBot="1" x14ac:dyDescent="0.3">
      <c r="A4" s="107" t="s">
        <v>34</v>
      </c>
      <c r="B4" s="123" t="s">
        <v>31</v>
      </c>
      <c r="C4" s="124"/>
      <c r="D4" s="107" t="s">
        <v>35</v>
      </c>
      <c r="E4" s="107" t="s">
        <v>36</v>
      </c>
      <c r="F4" s="107" t="s">
        <v>37</v>
      </c>
      <c r="G4" s="107" t="s">
        <v>38</v>
      </c>
      <c r="H4" s="112" t="s">
        <v>42</v>
      </c>
      <c r="J4" s="86" t="s">
        <v>45</v>
      </c>
    </row>
    <row r="5" spans="1:11" x14ac:dyDescent="0.25">
      <c r="A5" s="66"/>
      <c r="B5" s="67"/>
      <c r="C5" s="68"/>
      <c r="D5" s="67"/>
      <c r="E5" s="67"/>
      <c r="F5" s="67"/>
      <c r="G5" s="67"/>
      <c r="H5" s="69"/>
      <c r="J5" s="86" t="b">
        <f t="shared" ref="J5:J68" si="0">IF(AND(A5&lt;&gt;"",OR(B5="",E5="",F5="",G5="",H5="")),FALSE,TRUE)</f>
        <v>1</v>
      </c>
      <c r="K5" s="86" t="str">
        <f>IFERROR(VLOOKUP(H5,'Reference data'!$A$16:$B$18,2,0),"")</f>
        <v/>
      </c>
    </row>
    <row r="6" spans="1:11" x14ac:dyDescent="0.25">
      <c r="A6" s="66"/>
      <c r="B6" s="67"/>
      <c r="C6" s="68"/>
      <c r="D6" s="67"/>
      <c r="E6" s="67"/>
      <c r="F6" s="67"/>
      <c r="G6" s="67"/>
      <c r="H6" s="69"/>
      <c r="J6" s="86" t="b">
        <f t="shared" si="0"/>
        <v>1</v>
      </c>
      <c r="K6" s="86" t="str">
        <f>IFERROR(VLOOKUP(H6,'Reference data'!$A$16:$B$18,2,0),"")</f>
        <v/>
      </c>
    </row>
    <row r="7" spans="1:11" x14ac:dyDescent="0.25">
      <c r="A7" s="66"/>
      <c r="B7" s="67"/>
      <c r="C7" s="68" t="str">
        <f t="shared" ref="C7:C9" si="1">IFERROR(VLOOKUP(B7,PROFILE_LOOKUP,2,0),"")</f>
        <v/>
      </c>
      <c r="D7" s="67"/>
      <c r="E7" s="67"/>
      <c r="F7" s="67"/>
      <c r="G7" s="67"/>
      <c r="H7" s="69"/>
      <c r="J7" s="86" t="b">
        <f t="shared" si="0"/>
        <v>1</v>
      </c>
      <c r="K7" s="86" t="str">
        <f>IFERROR(VLOOKUP(H7,'Reference data'!$A$16:$B$18,2,0),"")</f>
        <v/>
      </c>
    </row>
    <row r="8" spans="1:11" x14ac:dyDescent="0.25">
      <c r="A8" s="66"/>
      <c r="B8" s="67"/>
      <c r="C8" s="68" t="str">
        <f t="shared" si="1"/>
        <v/>
      </c>
      <c r="D8" s="67"/>
      <c r="E8" s="67"/>
      <c r="F8" s="67"/>
      <c r="G8" s="67"/>
      <c r="H8" s="69"/>
      <c r="J8" s="86" t="b">
        <f t="shared" si="0"/>
        <v>1</v>
      </c>
      <c r="K8" s="86" t="str">
        <f>IFERROR(VLOOKUP(H8,'Reference data'!$A$16:$B$18,2,0),"")</f>
        <v/>
      </c>
    </row>
    <row r="9" spans="1:11" x14ac:dyDescent="0.25">
      <c r="A9" s="66"/>
      <c r="B9" s="67"/>
      <c r="C9" s="68" t="str">
        <f t="shared" si="1"/>
        <v/>
      </c>
      <c r="D9" s="67"/>
      <c r="E9" s="67"/>
      <c r="F9" s="67"/>
      <c r="G9" s="67"/>
      <c r="H9" s="69"/>
      <c r="J9" s="86" t="b">
        <f t="shared" si="0"/>
        <v>1</v>
      </c>
      <c r="K9" s="86" t="str">
        <f>IFERROR(VLOOKUP(H9,'Reference data'!$A$16:$B$18,2,0),"")</f>
        <v/>
      </c>
    </row>
    <row r="10" spans="1:11" x14ac:dyDescent="0.25">
      <c r="A10" s="66"/>
      <c r="B10" s="67"/>
      <c r="C10" s="68" t="str">
        <f t="shared" ref="C10:C67" si="2">IFERROR(VLOOKUP(B10,PROFILE_LOOKUP,2,0),"")</f>
        <v/>
      </c>
      <c r="D10" s="67"/>
      <c r="E10" s="67"/>
      <c r="F10" s="67"/>
      <c r="G10" s="67"/>
      <c r="H10" s="69"/>
      <c r="J10" s="86" t="b">
        <f t="shared" si="0"/>
        <v>1</v>
      </c>
      <c r="K10" s="86" t="str">
        <f>IFERROR(VLOOKUP(H10,'Reference data'!$A$16:$B$18,2,0),"")</f>
        <v/>
      </c>
    </row>
    <row r="11" spans="1:11" x14ac:dyDescent="0.25">
      <c r="A11" s="66"/>
      <c r="B11" s="67"/>
      <c r="C11" s="68" t="str">
        <f t="shared" si="2"/>
        <v/>
      </c>
      <c r="D11" s="67"/>
      <c r="E11" s="67"/>
      <c r="F11" s="67"/>
      <c r="G11" s="67"/>
      <c r="H11" s="69"/>
      <c r="J11" s="86" t="b">
        <f t="shared" si="0"/>
        <v>1</v>
      </c>
      <c r="K11" s="86" t="str">
        <f>IFERROR(VLOOKUP(H11,'Reference data'!$A$16:$B$18,2,0),"")</f>
        <v/>
      </c>
    </row>
    <row r="12" spans="1:11" x14ac:dyDescent="0.25">
      <c r="A12" s="66"/>
      <c r="B12" s="67"/>
      <c r="C12" s="68" t="str">
        <f t="shared" si="2"/>
        <v/>
      </c>
      <c r="D12" s="67"/>
      <c r="E12" s="67"/>
      <c r="F12" s="67"/>
      <c r="G12" s="67"/>
      <c r="H12" s="69"/>
      <c r="J12" s="86" t="b">
        <f t="shared" si="0"/>
        <v>1</v>
      </c>
      <c r="K12" s="86" t="str">
        <f>IFERROR(VLOOKUP(H12,'Reference data'!$A$16:$B$18,2,0),"")</f>
        <v/>
      </c>
    </row>
    <row r="13" spans="1:11" x14ac:dyDescent="0.25">
      <c r="A13" s="66"/>
      <c r="B13" s="67"/>
      <c r="C13" s="68" t="str">
        <f t="shared" si="2"/>
        <v/>
      </c>
      <c r="D13" s="67"/>
      <c r="E13" s="67"/>
      <c r="F13" s="67"/>
      <c r="G13" s="67"/>
      <c r="H13" s="69"/>
      <c r="J13" s="86" t="b">
        <f t="shared" si="0"/>
        <v>1</v>
      </c>
      <c r="K13" s="86" t="str">
        <f>IFERROR(VLOOKUP(H13,'Reference data'!$A$16:$B$18,2,0),"")</f>
        <v/>
      </c>
    </row>
    <row r="14" spans="1:11" x14ac:dyDescent="0.25">
      <c r="A14" s="66"/>
      <c r="B14" s="67"/>
      <c r="C14" s="68" t="str">
        <f t="shared" si="2"/>
        <v/>
      </c>
      <c r="D14" s="67"/>
      <c r="E14" s="67"/>
      <c r="F14" s="67"/>
      <c r="G14" s="67"/>
      <c r="H14" s="69"/>
      <c r="J14" s="86" t="b">
        <f t="shared" si="0"/>
        <v>1</v>
      </c>
      <c r="K14" s="86" t="str">
        <f>IFERROR(VLOOKUP(H14,'Reference data'!$A$16:$B$18,2,0),"")</f>
        <v/>
      </c>
    </row>
    <row r="15" spans="1:11" x14ac:dyDescent="0.25">
      <c r="A15" s="66"/>
      <c r="B15" s="67"/>
      <c r="C15" s="68" t="str">
        <f t="shared" si="2"/>
        <v/>
      </c>
      <c r="D15" s="67"/>
      <c r="E15" s="67"/>
      <c r="F15" s="67"/>
      <c r="G15" s="67"/>
      <c r="H15" s="69"/>
      <c r="J15" s="86" t="b">
        <f t="shared" si="0"/>
        <v>1</v>
      </c>
      <c r="K15" s="86" t="str">
        <f>IFERROR(VLOOKUP(H15,'Reference data'!$A$16:$B$18,2,0),"")</f>
        <v/>
      </c>
    </row>
    <row r="16" spans="1:11" x14ac:dyDescent="0.25">
      <c r="A16" s="66"/>
      <c r="B16" s="67"/>
      <c r="C16" s="68" t="str">
        <f t="shared" si="2"/>
        <v/>
      </c>
      <c r="D16" s="67"/>
      <c r="E16" s="67"/>
      <c r="F16" s="67"/>
      <c r="G16" s="67"/>
      <c r="H16" s="69"/>
      <c r="J16" s="86" t="b">
        <f t="shared" si="0"/>
        <v>1</v>
      </c>
      <c r="K16" s="86" t="str">
        <f>IFERROR(VLOOKUP(H16,'Reference data'!$A$16:$B$18,2,0),"")</f>
        <v/>
      </c>
    </row>
    <row r="17" spans="1:11" x14ac:dyDescent="0.25">
      <c r="A17" s="66"/>
      <c r="B17" s="67"/>
      <c r="C17" s="68" t="str">
        <f t="shared" si="2"/>
        <v/>
      </c>
      <c r="D17" s="67"/>
      <c r="E17" s="67"/>
      <c r="F17" s="67"/>
      <c r="G17" s="67"/>
      <c r="H17" s="69"/>
      <c r="J17" s="86" t="b">
        <f t="shared" si="0"/>
        <v>1</v>
      </c>
      <c r="K17" s="86" t="str">
        <f>IFERROR(VLOOKUP(H17,'Reference data'!$A$16:$B$18,2,0),"")</f>
        <v/>
      </c>
    </row>
    <row r="18" spans="1:11" x14ac:dyDescent="0.25">
      <c r="A18" s="66"/>
      <c r="B18" s="67"/>
      <c r="C18" s="68" t="str">
        <f t="shared" si="2"/>
        <v/>
      </c>
      <c r="D18" s="67"/>
      <c r="E18" s="67"/>
      <c r="F18" s="67"/>
      <c r="G18" s="67"/>
      <c r="H18" s="69"/>
      <c r="J18" s="86" t="b">
        <f t="shared" si="0"/>
        <v>1</v>
      </c>
      <c r="K18" s="86" t="str">
        <f>IFERROR(VLOOKUP(H18,'Reference data'!$A$16:$B$18,2,0),"")</f>
        <v/>
      </c>
    </row>
    <row r="19" spans="1:11" x14ac:dyDescent="0.25">
      <c r="A19" s="66"/>
      <c r="B19" s="67"/>
      <c r="C19" s="68" t="str">
        <f t="shared" si="2"/>
        <v/>
      </c>
      <c r="D19" s="67"/>
      <c r="E19" s="67"/>
      <c r="F19" s="67"/>
      <c r="G19" s="67"/>
      <c r="H19" s="69"/>
      <c r="J19" s="86" t="b">
        <f t="shared" si="0"/>
        <v>1</v>
      </c>
      <c r="K19" s="86" t="str">
        <f>IFERROR(VLOOKUP(H19,'Reference data'!$A$16:$B$18,2,0),"")</f>
        <v/>
      </c>
    </row>
    <row r="20" spans="1:11" x14ac:dyDescent="0.25">
      <c r="A20" s="66"/>
      <c r="B20" s="67"/>
      <c r="C20" s="68" t="str">
        <f t="shared" si="2"/>
        <v/>
      </c>
      <c r="D20" s="67"/>
      <c r="E20" s="67"/>
      <c r="F20" s="67"/>
      <c r="G20" s="67"/>
      <c r="H20" s="69"/>
      <c r="J20" s="86" t="b">
        <f t="shared" si="0"/>
        <v>1</v>
      </c>
      <c r="K20" s="86" t="str">
        <f>IFERROR(VLOOKUP(H20,'Reference data'!$A$16:$B$18,2,0),"")</f>
        <v/>
      </c>
    </row>
    <row r="21" spans="1:11" x14ac:dyDescent="0.25">
      <c r="A21" s="66"/>
      <c r="B21" s="67"/>
      <c r="C21" s="68" t="str">
        <f t="shared" si="2"/>
        <v/>
      </c>
      <c r="D21" s="67"/>
      <c r="E21" s="67"/>
      <c r="F21" s="67"/>
      <c r="G21" s="67"/>
      <c r="H21" s="69"/>
      <c r="J21" s="86" t="b">
        <f t="shared" si="0"/>
        <v>1</v>
      </c>
      <c r="K21" s="86" t="str">
        <f>IFERROR(VLOOKUP(H21,'Reference data'!$A$16:$B$18,2,0),"")</f>
        <v/>
      </c>
    </row>
    <row r="22" spans="1:11" x14ac:dyDescent="0.25">
      <c r="A22" s="66"/>
      <c r="B22" s="67"/>
      <c r="C22" s="68" t="str">
        <f t="shared" si="2"/>
        <v/>
      </c>
      <c r="D22" s="67"/>
      <c r="E22" s="67"/>
      <c r="F22" s="67"/>
      <c r="G22" s="67"/>
      <c r="H22" s="69"/>
      <c r="J22" s="86" t="b">
        <f t="shared" si="0"/>
        <v>1</v>
      </c>
      <c r="K22" s="86" t="str">
        <f>IFERROR(VLOOKUP(H22,'Reference data'!$A$16:$B$18,2,0),"")</f>
        <v/>
      </c>
    </row>
    <row r="23" spans="1:11" x14ac:dyDescent="0.25">
      <c r="A23" s="66"/>
      <c r="B23" s="67"/>
      <c r="C23" s="68" t="str">
        <f t="shared" si="2"/>
        <v/>
      </c>
      <c r="D23" s="67"/>
      <c r="E23" s="67"/>
      <c r="F23" s="67"/>
      <c r="G23" s="67"/>
      <c r="H23" s="69"/>
      <c r="J23" s="86" t="b">
        <f t="shared" si="0"/>
        <v>1</v>
      </c>
      <c r="K23" s="86" t="str">
        <f>IFERROR(VLOOKUP(H23,'Reference data'!$A$16:$B$18,2,0),"")</f>
        <v/>
      </c>
    </row>
    <row r="24" spans="1:11" x14ac:dyDescent="0.25">
      <c r="A24" s="66"/>
      <c r="B24" s="67"/>
      <c r="C24" s="68" t="str">
        <f t="shared" si="2"/>
        <v/>
      </c>
      <c r="D24" s="67"/>
      <c r="E24" s="67"/>
      <c r="F24" s="67"/>
      <c r="G24" s="67"/>
      <c r="H24" s="69"/>
      <c r="J24" s="86" t="b">
        <f t="shared" si="0"/>
        <v>1</v>
      </c>
      <c r="K24" s="86" t="str">
        <f>IFERROR(VLOOKUP(H24,'Reference data'!$A$16:$B$18,2,0),"")</f>
        <v/>
      </c>
    </row>
    <row r="25" spans="1:11" x14ac:dyDescent="0.25">
      <c r="A25" s="66"/>
      <c r="B25" s="67"/>
      <c r="C25" s="68" t="str">
        <f t="shared" si="2"/>
        <v/>
      </c>
      <c r="D25" s="67"/>
      <c r="E25" s="67"/>
      <c r="F25" s="67"/>
      <c r="G25" s="67"/>
      <c r="H25" s="69"/>
      <c r="J25" s="86" t="b">
        <f t="shared" si="0"/>
        <v>1</v>
      </c>
      <c r="K25" s="86" t="str">
        <f>IFERROR(VLOOKUP(H25,'Reference data'!$A$16:$B$18,2,0),"")</f>
        <v/>
      </c>
    </row>
    <row r="26" spans="1:11" x14ac:dyDescent="0.25">
      <c r="A26" s="66"/>
      <c r="B26" s="67"/>
      <c r="C26" s="68" t="str">
        <f t="shared" si="2"/>
        <v/>
      </c>
      <c r="D26" s="67"/>
      <c r="E26" s="67"/>
      <c r="F26" s="67"/>
      <c r="G26" s="67"/>
      <c r="H26" s="69"/>
      <c r="J26" s="86" t="b">
        <f t="shared" si="0"/>
        <v>1</v>
      </c>
      <c r="K26" s="86" t="str">
        <f>IFERROR(VLOOKUP(H26,'Reference data'!$A$16:$B$18,2,0),"")</f>
        <v/>
      </c>
    </row>
    <row r="27" spans="1:11" x14ac:dyDescent="0.25">
      <c r="A27" s="66"/>
      <c r="B27" s="67"/>
      <c r="C27" s="68" t="str">
        <f t="shared" si="2"/>
        <v/>
      </c>
      <c r="D27" s="67"/>
      <c r="E27" s="67"/>
      <c r="F27" s="67"/>
      <c r="G27" s="67"/>
      <c r="H27" s="69"/>
      <c r="J27" s="86" t="b">
        <f t="shared" si="0"/>
        <v>1</v>
      </c>
      <c r="K27" s="86" t="str">
        <f>IFERROR(VLOOKUP(H27,'Reference data'!$A$16:$B$18,2,0),"")</f>
        <v/>
      </c>
    </row>
    <row r="28" spans="1:11" x14ac:dyDescent="0.25">
      <c r="A28" s="66"/>
      <c r="B28" s="67"/>
      <c r="C28" s="68" t="str">
        <f t="shared" si="2"/>
        <v/>
      </c>
      <c r="D28" s="67"/>
      <c r="E28" s="67"/>
      <c r="F28" s="67"/>
      <c r="G28" s="67"/>
      <c r="H28" s="69"/>
      <c r="J28" s="86" t="b">
        <f t="shared" si="0"/>
        <v>1</v>
      </c>
      <c r="K28" s="86" t="str">
        <f>IFERROR(VLOOKUP(H28,'Reference data'!$A$16:$B$18,2,0),"")</f>
        <v/>
      </c>
    </row>
    <row r="29" spans="1:11" x14ac:dyDescent="0.25">
      <c r="A29" s="66"/>
      <c r="B29" s="67"/>
      <c r="C29" s="68" t="str">
        <f t="shared" si="2"/>
        <v/>
      </c>
      <c r="D29" s="67"/>
      <c r="E29" s="67"/>
      <c r="F29" s="67"/>
      <c r="G29" s="67"/>
      <c r="H29" s="69"/>
      <c r="J29" s="86" t="b">
        <f t="shared" si="0"/>
        <v>1</v>
      </c>
      <c r="K29" s="86" t="str">
        <f>IFERROR(VLOOKUP(H29,'Reference data'!$A$16:$B$18,2,0),"")</f>
        <v/>
      </c>
    </row>
    <row r="30" spans="1:11" x14ac:dyDescent="0.25">
      <c r="A30" s="66"/>
      <c r="B30" s="67"/>
      <c r="C30" s="68" t="str">
        <f t="shared" si="2"/>
        <v/>
      </c>
      <c r="D30" s="67"/>
      <c r="E30" s="67"/>
      <c r="F30" s="67"/>
      <c r="G30" s="67"/>
      <c r="H30" s="69"/>
      <c r="J30" s="86" t="b">
        <f t="shared" si="0"/>
        <v>1</v>
      </c>
      <c r="K30" s="86" t="str">
        <f>IFERROR(VLOOKUP(H30,'Reference data'!$A$16:$B$18,2,0),"")</f>
        <v/>
      </c>
    </row>
    <row r="31" spans="1:11" x14ac:dyDescent="0.25">
      <c r="A31" s="66"/>
      <c r="B31" s="67"/>
      <c r="C31" s="68" t="str">
        <f t="shared" si="2"/>
        <v/>
      </c>
      <c r="D31" s="67"/>
      <c r="E31" s="67"/>
      <c r="F31" s="67"/>
      <c r="G31" s="67"/>
      <c r="H31" s="69"/>
      <c r="J31" s="86" t="b">
        <f t="shared" si="0"/>
        <v>1</v>
      </c>
      <c r="K31" s="86" t="str">
        <f>IFERROR(VLOOKUP(H31,'Reference data'!$A$16:$B$18,2,0),"")</f>
        <v/>
      </c>
    </row>
    <row r="32" spans="1:11" x14ac:dyDescent="0.25">
      <c r="A32" s="66"/>
      <c r="B32" s="67"/>
      <c r="C32" s="68" t="str">
        <f t="shared" si="2"/>
        <v/>
      </c>
      <c r="D32" s="67"/>
      <c r="E32" s="67"/>
      <c r="F32" s="67"/>
      <c r="G32" s="67"/>
      <c r="H32" s="69"/>
      <c r="J32" s="86" t="b">
        <f t="shared" si="0"/>
        <v>1</v>
      </c>
      <c r="K32" s="86" t="str">
        <f>IFERROR(VLOOKUP(H32,'Reference data'!$A$16:$B$18,2,0),"")</f>
        <v/>
      </c>
    </row>
    <row r="33" spans="1:11" x14ac:dyDescent="0.25">
      <c r="A33" s="66"/>
      <c r="B33" s="67"/>
      <c r="C33" s="68" t="str">
        <f t="shared" si="2"/>
        <v/>
      </c>
      <c r="D33" s="67"/>
      <c r="E33" s="67"/>
      <c r="F33" s="67"/>
      <c r="G33" s="67"/>
      <c r="H33" s="69"/>
      <c r="J33" s="86" t="b">
        <f t="shared" si="0"/>
        <v>1</v>
      </c>
      <c r="K33" s="86" t="str">
        <f>IFERROR(VLOOKUP(H33,'Reference data'!$A$16:$B$18,2,0),"")</f>
        <v/>
      </c>
    </row>
    <row r="34" spans="1:11" x14ac:dyDescent="0.25">
      <c r="A34" s="66"/>
      <c r="B34" s="67"/>
      <c r="C34" s="68" t="str">
        <f t="shared" si="2"/>
        <v/>
      </c>
      <c r="D34" s="67"/>
      <c r="E34" s="67"/>
      <c r="F34" s="67"/>
      <c r="G34" s="67"/>
      <c r="H34" s="69"/>
      <c r="J34" s="86" t="b">
        <f t="shared" si="0"/>
        <v>1</v>
      </c>
      <c r="K34" s="86" t="str">
        <f>IFERROR(VLOOKUP(H34,'Reference data'!$A$16:$B$18,2,0),"")</f>
        <v/>
      </c>
    </row>
    <row r="35" spans="1:11" x14ac:dyDescent="0.25">
      <c r="A35" s="66"/>
      <c r="B35" s="67"/>
      <c r="C35" s="68" t="str">
        <f t="shared" si="2"/>
        <v/>
      </c>
      <c r="D35" s="67"/>
      <c r="E35" s="67"/>
      <c r="F35" s="67"/>
      <c r="G35" s="67"/>
      <c r="H35" s="69"/>
      <c r="J35" s="86" t="b">
        <f t="shared" si="0"/>
        <v>1</v>
      </c>
      <c r="K35" s="86" t="str">
        <f>IFERROR(VLOOKUP(H35,'Reference data'!$A$16:$B$18,2,0),"")</f>
        <v/>
      </c>
    </row>
    <row r="36" spans="1:11" x14ac:dyDescent="0.25">
      <c r="A36" s="66"/>
      <c r="B36" s="67"/>
      <c r="C36" s="68" t="str">
        <f t="shared" si="2"/>
        <v/>
      </c>
      <c r="D36" s="67"/>
      <c r="E36" s="67"/>
      <c r="F36" s="67"/>
      <c r="G36" s="67"/>
      <c r="H36" s="69"/>
      <c r="J36" s="86" t="b">
        <f t="shared" si="0"/>
        <v>1</v>
      </c>
      <c r="K36" s="86" t="str">
        <f>IFERROR(VLOOKUP(H36,'Reference data'!$A$16:$B$18,2,0),"")</f>
        <v/>
      </c>
    </row>
    <row r="37" spans="1:11" x14ac:dyDescent="0.25">
      <c r="A37" s="66"/>
      <c r="B37" s="67"/>
      <c r="C37" s="68" t="str">
        <f t="shared" si="2"/>
        <v/>
      </c>
      <c r="D37" s="67"/>
      <c r="E37" s="67"/>
      <c r="F37" s="67"/>
      <c r="G37" s="67"/>
      <c r="H37" s="69"/>
      <c r="J37" s="86" t="b">
        <f t="shared" si="0"/>
        <v>1</v>
      </c>
      <c r="K37" s="86" t="str">
        <f>IFERROR(VLOOKUP(H37,'Reference data'!$A$16:$B$18,2,0),"")</f>
        <v/>
      </c>
    </row>
    <row r="38" spans="1:11" x14ac:dyDescent="0.25">
      <c r="A38" s="66"/>
      <c r="B38" s="67"/>
      <c r="C38" s="68" t="str">
        <f t="shared" si="2"/>
        <v/>
      </c>
      <c r="D38" s="67"/>
      <c r="E38" s="67"/>
      <c r="F38" s="67"/>
      <c r="G38" s="67"/>
      <c r="H38" s="69"/>
      <c r="J38" s="86" t="b">
        <f t="shared" si="0"/>
        <v>1</v>
      </c>
      <c r="K38" s="86" t="str">
        <f>IFERROR(VLOOKUP(H38,'Reference data'!$A$16:$B$18,2,0),"")</f>
        <v/>
      </c>
    </row>
    <row r="39" spans="1:11" x14ac:dyDescent="0.25">
      <c r="A39" s="66"/>
      <c r="B39" s="67"/>
      <c r="C39" s="68" t="str">
        <f t="shared" si="2"/>
        <v/>
      </c>
      <c r="D39" s="67"/>
      <c r="E39" s="67"/>
      <c r="F39" s="67"/>
      <c r="G39" s="67"/>
      <c r="H39" s="69"/>
      <c r="J39" s="86" t="b">
        <f t="shared" si="0"/>
        <v>1</v>
      </c>
      <c r="K39" s="86" t="str">
        <f>IFERROR(VLOOKUP(H39,'Reference data'!$A$16:$B$18,2,0),"")</f>
        <v/>
      </c>
    </row>
    <row r="40" spans="1:11" x14ac:dyDescent="0.25">
      <c r="A40" s="66"/>
      <c r="B40" s="67"/>
      <c r="C40" s="68" t="str">
        <f t="shared" si="2"/>
        <v/>
      </c>
      <c r="D40" s="67"/>
      <c r="E40" s="67"/>
      <c r="F40" s="67"/>
      <c r="G40" s="67"/>
      <c r="H40" s="69"/>
      <c r="J40" s="86" t="b">
        <f t="shared" si="0"/>
        <v>1</v>
      </c>
      <c r="K40" s="86" t="str">
        <f>IFERROR(VLOOKUP(H40,'Reference data'!$A$16:$B$18,2,0),"")</f>
        <v/>
      </c>
    </row>
    <row r="41" spans="1:11" x14ac:dyDescent="0.25">
      <c r="A41" s="66"/>
      <c r="B41" s="67"/>
      <c r="C41" s="68" t="str">
        <f t="shared" si="2"/>
        <v/>
      </c>
      <c r="D41" s="67"/>
      <c r="E41" s="67"/>
      <c r="F41" s="67"/>
      <c r="G41" s="67"/>
      <c r="H41" s="69"/>
      <c r="J41" s="86" t="b">
        <f t="shared" si="0"/>
        <v>1</v>
      </c>
      <c r="K41" s="86" t="str">
        <f>IFERROR(VLOOKUP(H41,'Reference data'!$A$16:$B$18,2,0),"")</f>
        <v/>
      </c>
    </row>
    <row r="42" spans="1:11" x14ac:dyDescent="0.25">
      <c r="A42" s="66"/>
      <c r="B42" s="67"/>
      <c r="C42" s="68" t="str">
        <f t="shared" si="2"/>
        <v/>
      </c>
      <c r="D42" s="67"/>
      <c r="E42" s="67"/>
      <c r="F42" s="67"/>
      <c r="G42" s="67"/>
      <c r="H42" s="69"/>
      <c r="J42" s="86" t="b">
        <f t="shared" si="0"/>
        <v>1</v>
      </c>
      <c r="K42" s="86" t="str">
        <f>IFERROR(VLOOKUP(H42,'Reference data'!$A$16:$B$18,2,0),"")</f>
        <v/>
      </c>
    </row>
    <row r="43" spans="1:11" x14ac:dyDescent="0.25">
      <c r="A43" s="66"/>
      <c r="B43" s="67"/>
      <c r="C43" s="68" t="str">
        <f t="shared" si="2"/>
        <v/>
      </c>
      <c r="D43" s="67"/>
      <c r="E43" s="67"/>
      <c r="F43" s="67"/>
      <c r="G43" s="67"/>
      <c r="H43" s="69"/>
      <c r="J43" s="86" t="b">
        <f t="shared" si="0"/>
        <v>1</v>
      </c>
      <c r="K43" s="86" t="str">
        <f>IFERROR(VLOOKUP(H43,'Reference data'!$A$16:$B$18,2,0),"")</f>
        <v/>
      </c>
    </row>
    <row r="44" spans="1:11" x14ac:dyDescent="0.25">
      <c r="A44" s="66"/>
      <c r="B44" s="67"/>
      <c r="C44" s="68" t="str">
        <f t="shared" si="2"/>
        <v/>
      </c>
      <c r="D44" s="67"/>
      <c r="E44" s="67"/>
      <c r="F44" s="67"/>
      <c r="G44" s="67"/>
      <c r="H44" s="69"/>
      <c r="J44" s="86" t="b">
        <f t="shared" si="0"/>
        <v>1</v>
      </c>
      <c r="K44" s="86" t="str">
        <f>IFERROR(VLOOKUP(H44,'Reference data'!$A$16:$B$18,2,0),"")</f>
        <v/>
      </c>
    </row>
    <row r="45" spans="1:11" x14ac:dyDescent="0.25">
      <c r="A45" s="66"/>
      <c r="B45" s="67"/>
      <c r="C45" s="68" t="str">
        <f t="shared" si="2"/>
        <v/>
      </c>
      <c r="D45" s="67"/>
      <c r="E45" s="67"/>
      <c r="F45" s="67"/>
      <c r="G45" s="67"/>
      <c r="H45" s="69"/>
      <c r="J45" s="86" t="b">
        <f t="shared" si="0"/>
        <v>1</v>
      </c>
      <c r="K45" s="86" t="str">
        <f>IFERROR(VLOOKUP(H45,'Reference data'!$A$16:$B$18,2,0),"")</f>
        <v/>
      </c>
    </row>
    <row r="46" spans="1:11" x14ac:dyDescent="0.25">
      <c r="A46" s="66"/>
      <c r="B46" s="67"/>
      <c r="C46" s="68" t="str">
        <f t="shared" si="2"/>
        <v/>
      </c>
      <c r="D46" s="67"/>
      <c r="E46" s="67"/>
      <c r="F46" s="67"/>
      <c r="G46" s="67"/>
      <c r="H46" s="69"/>
      <c r="J46" s="86" t="b">
        <f t="shared" si="0"/>
        <v>1</v>
      </c>
      <c r="K46" s="86" t="str">
        <f>IFERROR(VLOOKUP(H46,'Reference data'!$A$16:$B$18,2,0),"")</f>
        <v/>
      </c>
    </row>
    <row r="47" spans="1:11" x14ac:dyDescent="0.25">
      <c r="A47" s="66"/>
      <c r="B47" s="67"/>
      <c r="C47" s="68" t="str">
        <f t="shared" si="2"/>
        <v/>
      </c>
      <c r="D47" s="67"/>
      <c r="E47" s="67"/>
      <c r="F47" s="67"/>
      <c r="G47" s="67"/>
      <c r="H47" s="69"/>
      <c r="J47" s="86" t="b">
        <f t="shared" si="0"/>
        <v>1</v>
      </c>
      <c r="K47" s="86" t="str">
        <f>IFERROR(VLOOKUP(H47,'Reference data'!$A$16:$B$18,2,0),"")</f>
        <v/>
      </c>
    </row>
    <row r="48" spans="1:11" x14ac:dyDescent="0.25">
      <c r="A48" s="66"/>
      <c r="B48" s="67"/>
      <c r="C48" s="68" t="str">
        <f t="shared" si="2"/>
        <v/>
      </c>
      <c r="D48" s="67"/>
      <c r="E48" s="67"/>
      <c r="F48" s="67"/>
      <c r="G48" s="67"/>
      <c r="H48" s="69"/>
      <c r="J48" s="86" t="b">
        <f t="shared" si="0"/>
        <v>1</v>
      </c>
      <c r="K48" s="86" t="str">
        <f>IFERROR(VLOOKUP(H48,'Reference data'!$A$16:$B$18,2,0),"")</f>
        <v/>
      </c>
    </row>
    <row r="49" spans="1:11" x14ac:dyDescent="0.25">
      <c r="A49" s="66"/>
      <c r="B49" s="67"/>
      <c r="C49" s="68" t="str">
        <f t="shared" si="2"/>
        <v/>
      </c>
      <c r="D49" s="67"/>
      <c r="E49" s="67"/>
      <c r="F49" s="67"/>
      <c r="G49" s="67"/>
      <c r="H49" s="69"/>
      <c r="J49" s="86" t="b">
        <f t="shared" si="0"/>
        <v>1</v>
      </c>
      <c r="K49" s="86" t="str">
        <f>IFERROR(VLOOKUP(H49,'Reference data'!$A$16:$B$18,2,0),"")</f>
        <v/>
      </c>
    </row>
    <row r="50" spans="1:11" x14ac:dyDescent="0.25">
      <c r="A50" s="66"/>
      <c r="B50" s="67"/>
      <c r="C50" s="68" t="str">
        <f t="shared" si="2"/>
        <v/>
      </c>
      <c r="D50" s="67"/>
      <c r="E50" s="67"/>
      <c r="F50" s="67"/>
      <c r="G50" s="67"/>
      <c r="H50" s="69"/>
      <c r="J50" s="86" t="b">
        <f t="shared" si="0"/>
        <v>1</v>
      </c>
      <c r="K50" s="86" t="str">
        <f>IFERROR(VLOOKUP(H50,'Reference data'!$A$16:$B$18,2,0),"")</f>
        <v/>
      </c>
    </row>
    <row r="51" spans="1:11" x14ac:dyDescent="0.25">
      <c r="A51" s="66"/>
      <c r="B51" s="67"/>
      <c r="C51" s="68" t="str">
        <f t="shared" si="2"/>
        <v/>
      </c>
      <c r="D51" s="67"/>
      <c r="E51" s="67"/>
      <c r="F51" s="67"/>
      <c r="G51" s="67"/>
      <c r="H51" s="69"/>
      <c r="J51" s="86" t="b">
        <f t="shared" si="0"/>
        <v>1</v>
      </c>
      <c r="K51" s="86" t="str">
        <f>IFERROR(VLOOKUP(H51,'Reference data'!$A$16:$B$18,2,0),"")</f>
        <v/>
      </c>
    </row>
    <row r="52" spans="1:11" x14ac:dyDescent="0.25">
      <c r="A52" s="66"/>
      <c r="B52" s="67"/>
      <c r="C52" s="68" t="str">
        <f t="shared" si="2"/>
        <v/>
      </c>
      <c r="D52" s="67"/>
      <c r="E52" s="67"/>
      <c r="F52" s="67"/>
      <c r="G52" s="67"/>
      <c r="H52" s="69"/>
      <c r="J52" s="86" t="b">
        <f t="shared" si="0"/>
        <v>1</v>
      </c>
      <c r="K52" s="86" t="str">
        <f>IFERROR(VLOOKUP(H52,'Reference data'!$A$16:$B$18,2,0),"")</f>
        <v/>
      </c>
    </row>
    <row r="53" spans="1:11" x14ac:dyDescent="0.25">
      <c r="A53" s="66"/>
      <c r="B53" s="67"/>
      <c r="C53" s="68" t="str">
        <f t="shared" si="2"/>
        <v/>
      </c>
      <c r="D53" s="67"/>
      <c r="E53" s="67"/>
      <c r="F53" s="67"/>
      <c r="G53" s="67"/>
      <c r="H53" s="69"/>
      <c r="J53" s="86" t="b">
        <f t="shared" si="0"/>
        <v>1</v>
      </c>
      <c r="K53" s="86" t="str">
        <f>IFERROR(VLOOKUP(H53,'Reference data'!$A$16:$B$18,2,0),"")</f>
        <v/>
      </c>
    </row>
    <row r="54" spans="1:11" x14ac:dyDescent="0.25">
      <c r="A54" s="66"/>
      <c r="B54" s="67"/>
      <c r="C54" s="68" t="str">
        <f t="shared" si="2"/>
        <v/>
      </c>
      <c r="D54" s="67"/>
      <c r="E54" s="67"/>
      <c r="F54" s="67"/>
      <c r="G54" s="67"/>
      <c r="H54" s="69"/>
      <c r="J54" s="86" t="b">
        <f t="shared" si="0"/>
        <v>1</v>
      </c>
      <c r="K54" s="86" t="str">
        <f>IFERROR(VLOOKUP(H54,'Reference data'!$A$16:$B$18,2,0),"")</f>
        <v/>
      </c>
    </row>
    <row r="55" spans="1:11" x14ac:dyDescent="0.25">
      <c r="A55" s="66"/>
      <c r="B55" s="67"/>
      <c r="C55" s="68" t="str">
        <f t="shared" si="2"/>
        <v/>
      </c>
      <c r="D55" s="67"/>
      <c r="E55" s="67"/>
      <c r="F55" s="67"/>
      <c r="G55" s="67"/>
      <c r="H55" s="69"/>
      <c r="J55" s="86" t="b">
        <f t="shared" si="0"/>
        <v>1</v>
      </c>
      <c r="K55" s="86" t="str">
        <f>IFERROR(VLOOKUP(H55,'Reference data'!$A$16:$B$18,2,0),"")</f>
        <v/>
      </c>
    </row>
    <row r="56" spans="1:11" x14ac:dyDescent="0.25">
      <c r="A56" s="66"/>
      <c r="B56" s="67"/>
      <c r="C56" s="68" t="str">
        <f t="shared" si="2"/>
        <v/>
      </c>
      <c r="D56" s="67"/>
      <c r="E56" s="67"/>
      <c r="F56" s="67"/>
      <c r="G56" s="67"/>
      <c r="H56" s="69"/>
      <c r="J56" s="86" t="b">
        <f t="shared" si="0"/>
        <v>1</v>
      </c>
      <c r="K56" s="86" t="str">
        <f>IFERROR(VLOOKUP(H56,'Reference data'!$A$16:$B$18,2,0),"")</f>
        <v/>
      </c>
    </row>
    <row r="57" spans="1:11" x14ac:dyDescent="0.25">
      <c r="A57" s="66"/>
      <c r="B57" s="67"/>
      <c r="C57" s="68" t="str">
        <f t="shared" si="2"/>
        <v/>
      </c>
      <c r="D57" s="67"/>
      <c r="E57" s="67"/>
      <c r="F57" s="67"/>
      <c r="G57" s="67"/>
      <c r="H57" s="69"/>
      <c r="J57" s="86" t="b">
        <f t="shared" si="0"/>
        <v>1</v>
      </c>
      <c r="K57" s="86" t="str">
        <f>IFERROR(VLOOKUP(H57,'Reference data'!$A$16:$B$18,2,0),"")</f>
        <v/>
      </c>
    </row>
    <row r="58" spans="1:11" x14ac:dyDescent="0.25">
      <c r="A58" s="66"/>
      <c r="B58" s="67"/>
      <c r="C58" s="68" t="str">
        <f t="shared" si="2"/>
        <v/>
      </c>
      <c r="D58" s="67"/>
      <c r="E58" s="67"/>
      <c r="F58" s="67"/>
      <c r="G58" s="67"/>
      <c r="H58" s="69"/>
      <c r="J58" s="86" t="b">
        <f t="shared" si="0"/>
        <v>1</v>
      </c>
      <c r="K58" s="86" t="str">
        <f>IFERROR(VLOOKUP(H58,'Reference data'!$A$16:$B$18,2,0),"")</f>
        <v/>
      </c>
    </row>
    <row r="59" spans="1:11" x14ac:dyDescent="0.25">
      <c r="A59" s="66"/>
      <c r="B59" s="67"/>
      <c r="C59" s="68" t="str">
        <f t="shared" si="2"/>
        <v/>
      </c>
      <c r="D59" s="67"/>
      <c r="E59" s="67"/>
      <c r="F59" s="67"/>
      <c r="G59" s="67"/>
      <c r="H59" s="69"/>
      <c r="J59" s="86" t="b">
        <f t="shared" si="0"/>
        <v>1</v>
      </c>
      <c r="K59" s="86" t="str">
        <f>IFERROR(VLOOKUP(H59,'Reference data'!$A$16:$B$18,2,0),"")</f>
        <v/>
      </c>
    </row>
    <row r="60" spans="1:11" x14ac:dyDescent="0.25">
      <c r="A60" s="66"/>
      <c r="B60" s="67"/>
      <c r="C60" s="68" t="str">
        <f t="shared" si="2"/>
        <v/>
      </c>
      <c r="D60" s="67"/>
      <c r="E60" s="67"/>
      <c r="F60" s="67"/>
      <c r="G60" s="67"/>
      <c r="H60" s="69"/>
      <c r="J60" s="86" t="b">
        <f t="shared" si="0"/>
        <v>1</v>
      </c>
      <c r="K60" s="86" t="str">
        <f>IFERROR(VLOOKUP(H60,'Reference data'!$A$16:$B$18,2,0),"")</f>
        <v/>
      </c>
    </row>
    <row r="61" spans="1:11" x14ac:dyDescent="0.25">
      <c r="A61" s="66"/>
      <c r="B61" s="67"/>
      <c r="C61" s="68" t="str">
        <f t="shared" si="2"/>
        <v/>
      </c>
      <c r="D61" s="67"/>
      <c r="E61" s="67"/>
      <c r="F61" s="67"/>
      <c r="G61" s="67"/>
      <c r="H61" s="69"/>
      <c r="J61" s="86" t="b">
        <f t="shared" si="0"/>
        <v>1</v>
      </c>
      <c r="K61" s="86" t="str">
        <f>IFERROR(VLOOKUP(H61,'Reference data'!$A$16:$B$18,2,0),"")</f>
        <v/>
      </c>
    </row>
    <row r="62" spans="1:11" x14ac:dyDescent="0.25">
      <c r="A62" s="66"/>
      <c r="B62" s="67"/>
      <c r="C62" s="68" t="str">
        <f t="shared" si="2"/>
        <v/>
      </c>
      <c r="D62" s="67"/>
      <c r="E62" s="67"/>
      <c r="F62" s="67"/>
      <c r="G62" s="67"/>
      <c r="H62" s="69"/>
      <c r="J62" s="86" t="b">
        <f t="shared" si="0"/>
        <v>1</v>
      </c>
      <c r="K62" s="86" t="str">
        <f>IFERROR(VLOOKUP(H62,'Reference data'!$A$16:$B$18,2,0),"")</f>
        <v/>
      </c>
    </row>
    <row r="63" spans="1:11" x14ac:dyDescent="0.25">
      <c r="A63" s="66"/>
      <c r="B63" s="67"/>
      <c r="C63" s="68" t="str">
        <f t="shared" si="2"/>
        <v/>
      </c>
      <c r="D63" s="67"/>
      <c r="E63" s="67"/>
      <c r="F63" s="67"/>
      <c r="G63" s="67"/>
      <c r="H63" s="69"/>
      <c r="J63" s="86" t="b">
        <f t="shared" si="0"/>
        <v>1</v>
      </c>
      <c r="K63" s="86" t="str">
        <f>IFERROR(VLOOKUP(H63,'Reference data'!$A$16:$B$18,2,0),"")</f>
        <v/>
      </c>
    </row>
    <row r="64" spans="1:11" x14ac:dyDescent="0.25">
      <c r="A64" s="66"/>
      <c r="B64" s="67"/>
      <c r="C64" s="68" t="str">
        <f t="shared" si="2"/>
        <v/>
      </c>
      <c r="D64" s="67"/>
      <c r="E64" s="67"/>
      <c r="F64" s="67"/>
      <c r="G64" s="67"/>
      <c r="H64" s="69"/>
      <c r="J64" s="86" t="b">
        <f t="shared" si="0"/>
        <v>1</v>
      </c>
      <c r="K64" s="86" t="str">
        <f>IFERROR(VLOOKUP(H64,'Reference data'!$A$16:$B$18,2,0),"")</f>
        <v/>
      </c>
    </row>
    <row r="65" spans="1:11" x14ac:dyDescent="0.25">
      <c r="A65" s="66"/>
      <c r="B65" s="67"/>
      <c r="C65" s="68" t="str">
        <f t="shared" si="2"/>
        <v/>
      </c>
      <c r="D65" s="67"/>
      <c r="E65" s="67"/>
      <c r="F65" s="67"/>
      <c r="G65" s="67"/>
      <c r="H65" s="69"/>
      <c r="J65" s="86" t="b">
        <f t="shared" si="0"/>
        <v>1</v>
      </c>
      <c r="K65" s="86" t="str">
        <f>IFERROR(VLOOKUP(H65,'Reference data'!$A$16:$B$18,2,0),"")</f>
        <v/>
      </c>
    </row>
    <row r="66" spans="1:11" x14ac:dyDescent="0.25">
      <c r="A66" s="66"/>
      <c r="B66" s="67"/>
      <c r="C66" s="68" t="str">
        <f t="shared" si="2"/>
        <v/>
      </c>
      <c r="D66" s="67"/>
      <c r="E66" s="67"/>
      <c r="F66" s="67"/>
      <c r="G66" s="67"/>
      <c r="H66" s="69"/>
      <c r="J66" s="86" t="b">
        <f t="shared" si="0"/>
        <v>1</v>
      </c>
      <c r="K66" s="86" t="str">
        <f>IFERROR(VLOOKUP(H66,'Reference data'!$A$16:$B$18,2,0),"")</f>
        <v/>
      </c>
    </row>
    <row r="67" spans="1:11" x14ac:dyDescent="0.25">
      <c r="A67" s="66"/>
      <c r="B67" s="67"/>
      <c r="C67" s="68" t="str">
        <f t="shared" si="2"/>
        <v/>
      </c>
      <c r="D67" s="67"/>
      <c r="E67" s="67"/>
      <c r="F67" s="67"/>
      <c r="G67" s="67"/>
      <c r="H67" s="69"/>
      <c r="J67" s="86" t="b">
        <f t="shared" si="0"/>
        <v>1</v>
      </c>
      <c r="K67" s="86" t="str">
        <f>IFERROR(VLOOKUP(H67,'Reference data'!$A$16:$B$18,2,0),"")</f>
        <v/>
      </c>
    </row>
    <row r="68" spans="1:11" x14ac:dyDescent="0.25">
      <c r="A68" s="66"/>
      <c r="B68" s="67"/>
      <c r="C68" s="68" t="str">
        <f t="shared" ref="C68:C131" si="3">IFERROR(VLOOKUP(B68,PROFILE_LOOKUP,2,0),"")</f>
        <v/>
      </c>
      <c r="D68" s="67"/>
      <c r="E68" s="67"/>
      <c r="F68" s="67"/>
      <c r="G68" s="67"/>
      <c r="H68" s="69"/>
      <c r="J68" s="86" t="b">
        <f t="shared" si="0"/>
        <v>1</v>
      </c>
      <c r="K68" s="86" t="str">
        <f>IFERROR(VLOOKUP(H68,'Reference data'!$A$16:$B$18,2,0),"")</f>
        <v/>
      </c>
    </row>
    <row r="69" spans="1:11" x14ac:dyDescent="0.25">
      <c r="A69" s="66"/>
      <c r="B69" s="67"/>
      <c r="C69" s="68" t="str">
        <f t="shared" si="3"/>
        <v/>
      </c>
      <c r="D69" s="67"/>
      <c r="E69" s="67"/>
      <c r="F69" s="67"/>
      <c r="G69" s="67"/>
      <c r="H69" s="69"/>
      <c r="J69" s="86" t="b">
        <f t="shared" ref="J69:J132" si="4">IF(AND(A69&lt;&gt;"",OR(B69="",E69="",F69="",G69="",H69="")),FALSE,TRUE)</f>
        <v>1</v>
      </c>
      <c r="K69" s="86" t="str">
        <f>IFERROR(VLOOKUP(H69,'Reference data'!$A$16:$B$18,2,0),"")</f>
        <v/>
      </c>
    </row>
    <row r="70" spans="1:11" x14ac:dyDescent="0.25">
      <c r="A70" s="66"/>
      <c r="B70" s="67"/>
      <c r="C70" s="68" t="str">
        <f t="shared" si="3"/>
        <v/>
      </c>
      <c r="D70" s="67"/>
      <c r="E70" s="67"/>
      <c r="F70" s="67"/>
      <c r="G70" s="67"/>
      <c r="H70" s="69"/>
      <c r="J70" s="86" t="b">
        <f t="shared" si="4"/>
        <v>1</v>
      </c>
      <c r="K70" s="86" t="str">
        <f>IFERROR(VLOOKUP(H70,'Reference data'!$A$16:$B$18,2,0),"")</f>
        <v/>
      </c>
    </row>
    <row r="71" spans="1:11" x14ac:dyDescent="0.25">
      <c r="A71" s="66"/>
      <c r="B71" s="67"/>
      <c r="C71" s="68" t="str">
        <f t="shared" si="3"/>
        <v/>
      </c>
      <c r="D71" s="67"/>
      <c r="E71" s="67"/>
      <c r="F71" s="67"/>
      <c r="G71" s="67"/>
      <c r="H71" s="69"/>
      <c r="J71" s="86" t="b">
        <f t="shared" si="4"/>
        <v>1</v>
      </c>
      <c r="K71" s="86" t="str">
        <f>IFERROR(VLOOKUP(H71,'Reference data'!$A$16:$B$18,2,0),"")</f>
        <v/>
      </c>
    </row>
    <row r="72" spans="1:11" x14ac:dyDescent="0.25">
      <c r="A72" s="66"/>
      <c r="B72" s="67"/>
      <c r="C72" s="68" t="str">
        <f t="shared" si="3"/>
        <v/>
      </c>
      <c r="D72" s="67"/>
      <c r="E72" s="67"/>
      <c r="F72" s="67"/>
      <c r="G72" s="67"/>
      <c r="H72" s="69"/>
      <c r="J72" s="86" t="b">
        <f t="shared" si="4"/>
        <v>1</v>
      </c>
      <c r="K72" s="86" t="str">
        <f>IFERROR(VLOOKUP(H72,'Reference data'!$A$16:$B$18,2,0),"")</f>
        <v/>
      </c>
    </row>
    <row r="73" spans="1:11" x14ac:dyDescent="0.25">
      <c r="A73" s="66"/>
      <c r="B73" s="67"/>
      <c r="C73" s="68" t="str">
        <f t="shared" si="3"/>
        <v/>
      </c>
      <c r="D73" s="67"/>
      <c r="E73" s="67"/>
      <c r="F73" s="67"/>
      <c r="G73" s="67"/>
      <c r="H73" s="69"/>
      <c r="J73" s="86" t="b">
        <f t="shared" si="4"/>
        <v>1</v>
      </c>
      <c r="K73" s="86" t="str">
        <f>IFERROR(VLOOKUP(H73,'Reference data'!$A$16:$B$18,2,0),"")</f>
        <v/>
      </c>
    </row>
    <row r="74" spans="1:11" x14ac:dyDescent="0.25">
      <c r="A74" s="66"/>
      <c r="B74" s="67"/>
      <c r="C74" s="68" t="str">
        <f t="shared" si="3"/>
        <v/>
      </c>
      <c r="D74" s="67"/>
      <c r="E74" s="67"/>
      <c r="F74" s="67"/>
      <c r="G74" s="67"/>
      <c r="H74" s="69"/>
      <c r="J74" s="86" t="b">
        <f t="shared" si="4"/>
        <v>1</v>
      </c>
      <c r="K74" s="86" t="str">
        <f>IFERROR(VLOOKUP(H74,'Reference data'!$A$16:$B$18,2,0),"")</f>
        <v/>
      </c>
    </row>
    <row r="75" spans="1:11" x14ac:dyDescent="0.25">
      <c r="A75" s="66"/>
      <c r="B75" s="67"/>
      <c r="C75" s="68" t="str">
        <f t="shared" si="3"/>
        <v/>
      </c>
      <c r="D75" s="67"/>
      <c r="E75" s="67"/>
      <c r="F75" s="67"/>
      <c r="G75" s="67"/>
      <c r="H75" s="69"/>
      <c r="J75" s="86" t="b">
        <f t="shared" si="4"/>
        <v>1</v>
      </c>
      <c r="K75" s="86" t="str">
        <f>IFERROR(VLOOKUP(H75,'Reference data'!$A$16:$B$18,2,0),"")</f>
        <v/>
      </c>
    </row>
    <row r="76" spans="1:11" x14ac:dyDescent="0.25">
      <c r="A76" s="66"/>
      <c r="B76" s="67"/>
      <c r="C76" s="68" t="str">
        <f t="shared" si="3"/>
        <v/>
      </c>
      <c r="D76" s="67"/>
      <c r="E76" s="67"/>
      <c r="F76" s="67"/>
      <c r="G76" s="67"/>
      <c r="H76" s="69"/>
      <c r="J76" s="86" t="b">
        <f t="shared" si="4"/>
        <v>1</v>
      </c>
      <c r="K76" s="86" t="str">
        <f>IFERROR(VLOOKUP(H76,'Reference data'!$A$16:$B$18,2,0),"")</f>
        <v/>
      </c>
    </row>
    <row r="77" spans="1:11" x14ac:dyDescent="0.25">
      <c r="A77" s="66"/>
      <c r="B77" s="67"/>
      <c r="C77" s="68" t="str">
        <f t="shared" si="3"/>
        <v/>
      </c>
      <c r="D77" s="67"/>
      <c r="E77" s="67"/>
      <c r="F77" s="67"/>
      <c r="G77" s="67"/>
      <c r="H77" s="69"/>
      <c r="J77" s="86" t="b">
        <f t="shared" si="4"/>
        <v>1</v>
      </c>
      <c r="K77" s="86" t="str">
        <f>IFERROR(VLOOKUP(H77,'Reference data'!$A$16:$B$18,2,0),"")</f>
        <v/>
      </c>
    </row>
    <row r="78" spans="1:11" x14ac:dyDescent="0.25">
      <c r="A78" s="66"/>
      <c r="B78" s="67"/>
      <c r="C78" s="68" t="str">
        <f t="shared" si="3"/>
        <v/>
      </c>
      <c r="D78" s="67"/>
      <c r="E78" s="67"/>
      <c r="F78" s="67"/>
      <c r="G78" s="67"/>
      <c r="H78" s="69"/>
      <c r="J78" s="86" t="b">
        <f t="shared" si="4"/>
        <v>1</v>
      </c>
      <c r="K78" s="86" t="str">
        <f>IFERROR(VLOOKUP(H78,'Reference data'!$A$16:$B$18,2,0),"")</f>
        <v/>
      </c>
    </row>
    <row r="79" spans="1:11" x14ac:dyDescent="0.25">
      <c r="A79" s="66"/>
      <c r="B79" s="67"/>
      <c r="C79" s="68" t="str">
        <f t="shared" si="3"/>
        <v/>
      </c>
      <c r="D79" s="67"/>
      <c r="E79" s="67"/>
      <c r="F79" s="67"/>
      <c r="G79" s="67"/>
      <c r="H79" s="69"/>
      <c r="J79" s="86" t="b">
        <f t="shared" si="4"/>
        <v>1</v>
      </c>
      <c r="K79" s="86" t="str">
        <f>IFERROR(VLOOKUP(H79,'Reference data'!$A$16:$B$18,2,0),"")</f>
        <v/>
      </c>
    </row>
    <row r="80" spans="1:11" x14ac:dyDescent="0.25">
      <c r="A80" s="66"/>
      <c r="B80" s="67"/>
      <c r="C80" s="68" t="str">
        <f t="shared" si="3"/>
        <v/>
      </c>
      <c r="D80" s="67"/>
      <c r="E80" s="67"/>
      <c r="F80" s="67"/>
      <c r="G80" s="67"/>
      <c r="H80" s="69"/>
      <c r="J80" s="86" t="b">
        <f t="shared" si="4"/>
        <v>1</v>
      </c>
      <c r="K80" s="86" t="str">
        <f>IFERROR(VLOOKUP(H80,'Reference data'!$A$16:$B$18,2,0),"")</f>
        <v/>
      </c>
    </row>
    <row r="81" spans="1:11" x14ac:dyDescent="0.25">
      <c r="A81" s="66"/>
      <c r="B81" s="67"/>
      <c r="C81" s="68" t="str">
        <f t="shared" si="3"/>
        <v/>
      </c>
      <c r="D81" s="67"/>
      <c r="E81" s="67"/>
      <c r="F81" s="67"/>
      <c r="G81" s="67"/>
      <c r="H81" s="69"/>
      <c r="J81" s="86" t="b">
        <f t="shared" si="4"/>
        <v>1</v>
      </c>
      <c r="K81" s="86" t="str">
        <f>IFERROR(VLOOKUP(H81,'Reference data'!$A$16:$B$18,2,0),"")</f>
        <v/>
      </c>
    </row>
    <row r="82" spans="1:11" x14ac:dyDescent="0.25">
      <c r="A82" s="66"/>
      <c r="B82" s="67"/>
      <c r="C82" s="68" t="str">
        <f t="shared" si="3"/>
        <v/>
      </c>
      <c r="D82" s="67"/>
      <c r="E82" s="67"/>
      <c r="F82" s="67"/>
      <c r="G82" s="67"/>
      <c r="H82" s="69"/>
      <c r="J82" s="86" t="b">
        <f t="shared" si="4"/>
        <v>1</v>
      </c>
      <c r="K82" s="86" t="str">
        <f>IFERROR(VLOOKUP(H82,'Reference data'!$A$16:$B$18,2,0),"")</f>
        <v/>
      </c>
    </row>
    <row r="83" spans="1:11" x14ac:dyDescent="0.25">
      <c r="A83" s="66"/>
      <c r="B83" s="67"/>
      <c r="C83" s="68" t="str">
        <f t="shared" si="3"/>
        <v/>
      </c>
      <c r="D83" s="67"/>
      <c r="E83" s="67"/>
      <c r="F83" s="67"/>
      <c r="G83" s="67"/>
      <c r="H83" s="69"/>
      <c r="J83" s="86" t="b">
        <f t="shared" si="4"/>
        <v>1</v>
      </c>
      <c r="K83" s="86" t="str">
        <f>IFERROR(VLOOKUP(H83,'Reference data'!$A$16:$B$18,2,0),"")</f>
        <v/>
      </c>
    </row>
    <row r="84" spans="1:11" x14ac:dyDescent="0.25">
      <c r="A84" s="66"/>
      <c r="B84" s="67"/>
      <c r="C84" s="68" t="str">
        <f t="shared" si="3"/>
        <v/>
      </c>
      <c r="D84" s="67"/>
      <c r="E84" s="67"/>
      <c r="F84" s="67"/>
      <c r="G84" s="67"/>
      <c r="H84" s="69"/>
      <c r="J84" s="86" t="b">
        <f t="shared" si="4"/>
        <v>1</v>
      </c>
      <c r="K84" s="86" t="str">
        <f>IFERROR(VLOOKUP(H84,'Reference data'!$A$16:$B$18,2,0),"")</f>
        <v/>
      </c>
    </row>
    <row r="85" spans="1:11" x14ac:dyDescent="0.25">
      <c r="A85" s="66"/>
      <c r="B85" s="67"/>
      <c r="C85" s="68" t="str">
        <f t="shared" si="3"/>
        <v/>
      </c>
      <c r="D85" s="67"/>
      <c r="E85" s="67"/>
      <c r="F85" s="67"/>
      <c r="G85" s="67"/>
      <c r="H85" s="69"/>
      <c r="J85" s="86" t="b">
        <f t="shared" si="4"/>
        <v>1</v>
      </c>
      <c r="K85" s="86" t="str">
        <f>IFERROR(VLOOKUP(H85,'Reference data'!$A$16:$B$18,2,0),"")</f>
        <v/>
      </c>
    </row>
    <row r="86" spans="1:11" x14ac:dyDescent="0.25">
      <c r="A86" s="66"/>
      <c r="B86" s="67"/>
      <c r="C86" s="68" t="str">
        <f t="shared" si="3"/>
        <v/>
      </c>
      <c r="D86" s="67"/>
      <c r="E86" s="67"/>
      <c r="F86" s="67"/>
      <c r="G86" s="67"/>
      <c r="H86" s="69"/>
      <c r="J86" s="86" t="b">
        <f t="shared" si="4"/>
        <v>1</v>
      </c>
      <c r="K86" s="86" t="str">
        <f>IFERROR(VLOOKUP(H86,'Reference data'!$A$16:$B$18,2,0),"")</f>
        <v/>
      </c>
    </row>
    <row r="87" spans="1:11" x14ac:dyDescent="0.25">
      <c r="A87" s="66"/>
      <c r="B87" s="67"/>
      <c r="C87" s="68" t="str">
        <f t="shared" si="3"/>
        <v/>
      </c>
      <c r="D87" s="67"/>
      <c r="E87" s="67"/>
      <c r="F87" s="67"/>
      <c r="G87" s="67"/>
      <c r="H87" s="69"/>
      <c r="J87" s="86" t="b">
        <f t="shared" si="4"/>
        <v>1</v>
      </c>
      <c r="K87" s="86" t="str">
        <f>IFERROR(VLOOKUP(H87,'Reference data'!$A$16:$B$18,2,0),"")</f>
        <v/>
      </c>
    </row>
    <row r="88" spans="1:11" x14ac:dyDescent="0.25">
      <c r="A88" s="66"/>
      <c r="B88" s="67"/>
      <c r="C88" s="68" t="str">
        <f t="shared" si="3"/>
        <v/>
      </c>
      <c r="D88" s="67"/>
      <c r="E88" s="67"/>
      <c r="F88" s="67"/>
      <c r="G88" s="67"/>
      <c r="H88" s="69"/>
      <c r="J88" s="86" t="b">
        <f t="shared" si="4"/>
        <v>1</v>
      </c>
      <c r="K88" s="86" t="str">
        <f>IFERROR(VLOOKUP(H88,'Reference data'!$A$16:$B$18,2,0),"")</f>
        <v/>
      </c>
    </row>
    <row r="89" spans="1:11" x14ac:dyDescent="0.25">
      <c r="A89" s="66"/>
      <c r="B89" s="67"/>
      <c r="C89" s="68" t="str">
        <f t="shared" si="3"/>
        <v/>
      </c>
      <c r="D89" s="67"/>
      <c r="E89" s="67"/>
      <c r="F89" s="67"/>
      <c r="G89" s="67"/>
      <c r="H89" s="69"/>
      <c r="J89" s="86" t="b">
        <f t="shared" si="4"/>
        <v>1</v>
      </c>
      <c r="K89" s="86" t="str">
        <f>IFERROR(VLOOKUP(H89,'Reference data'!$A$16:$B$18,2,0),"")</f>
        <v/>
      </c>
    </row>
    <row r="90" spans="1:11" x14ac:dyDescent="0.25">
      <c r="A90" s="66"/>
      <c r="B90" s="67"/>
      <c r="C90" s="68" t="str">
        <f t="shared" si="3"/>
        <v/>
      </c>
      <c r="D90" s="67"/>
      <c r="E90" s="67"/>
      <c r="F90" s="67"/>
      <c r="G90" s="67"/>
      <c r="H90" s="69"/>
      <c r="J90" s="86" t="b">
        <f t="shared" si="4"/>
        <v>1</v>
      </c>
      <c r="K90" s="86" t="str">
        <f>IFERROR(VLOOKUP(H90,'Reference data'!$A$16:$B$18,2,0),"")</f>
        <v/>
      </c>
    </row>
    <row r="91" spans="1:11" x14ac:dyDescent="0.25">
      <c r="A91" s="66"/>
      <c r="B91" s="67"/>
      <c r="C91" s="68" t="str">
        <f t="shared" si="3"/>
        <v/>
      </c>
      <c r="D91" s="67"/>
      <c r="E91" s="67"/>
      <c r="F91" s="67"/>
      <c r="G91" s="67"/>
      <c r="H91" s="69"/>
      <c r="J91" s="86" t="b">
        <f t="shared" si="4"/>
        <v>1</v>
      </c>
      <c r="K91" s="86" t="str">
        <f>IFERROR(VLOOKUP(H91,'Reference data'!$A$16:$B$18,2,0),"")</f>
        <v/>
      </c>
    </row>
    <row r="92" spans="1:11" x14ac:dyDescent="0.25">
      <c r="A92" s="66"/>
      <c r="B92" s="67"/>
      <c r="C92" s="68" t="str">
        <f t="shared" si="3"/>
        <v/>
      </c>
      <c r="D92" s="67"/>
      <c r="E92" s="67"/>
      <c r="F92" s="67"/>
      <c r="G92" s="67"/>
      <c r="H92" s="69"/>
      <c r="J92" s="86" t="b">
        <f t="shared" si="4"/>
        <v>1</v>
      </c>
      <c r="K92" s="86" t="str">
        <f>IFERROR(VLOOKUP(H92,'Reference data'!$A$16:$B$18,2,0),"")</f>
        <v/>
      </c>
    </row>
    <row r="93" spans="1:11" x14ac:dyDescent="0.25">
      <c r="A93" s="66"/>
      <c r="B93" s="67"/>
      <c r="C93" s="68" t="str">
        <f t="shared" si="3"/>
        <v/>
      </c>
      <c r="D93" s="67"/>
      <c r="E93" s="67"/>
      <c r="F93" s="67"/>
      <c r="G93" s="67"/>
      <c r="H93" s="69"/>
      <c r="J93" s="86" t="b">
        <f t="shared" si="4"/>
        <v>1</v>
      </c>
      <c r="K93" s="86" t="str">
        <f>IFERROR(VLOOKUP(H93,'Reference data'!$A$16:$B$18,2,0),"")</f>
        <v/>
      </c>
    </row>
    <row r="94" spans="1:11" x14ac:dyDescent="0.25">
      <c r="A94" s="66"/>
      <c r="B94" s="67"/>
      <c r="C94" s="68" t="str">
        <f t="shared" si="3"/>
        <v/>
      </c>
      <c r="D94" s="67"/>
      <c r="E94" s="67"/>
      <c r="F94" s="67"/>
      <c r="G94" s="67"/>
      <c r="H94" s="69"/>
      <c r="J94" s="86" t="b">
        <f t="shared" si="4"/>
        <v>1</v>
      </c>
      <c r="K94" s="86" t="str">
        <f>IFERROR(VLOOKUP(H94,'Reference data'!$A$16:$B$18,2,0),"")</f>
        <v/>
      </c>
    </row>
    <row r="95" spans="1:11" x14ac:dyDescent="0.25">
      <c r="A95" s="66"/>
      <c r="B95" s="67"/>
      <c r="C95" s="68" t="str">
        <f t="shared" si="3"/>
        <v/>
      </c>
      <c r="D95" s="67"/>
      <c r="E95" s="67"/>
      <c r="F95" s="67"/>
      <c r="G95" s="67"/>
      <c r="H95" s="69"/>
      <c r="J95" s="86" t="b">
        <f t="shared" si="4"/>
        <v>1</v>
      </c>
      <c r="K95" s="86" t="str">
        <f>IFERROR(VLOOKUP(H95,'Reference data'!$A$16:$B$18,2,0),"")</f>
        <v/>
      </c>
    </row>
    <row r="96" spans="1:11" x14ac:dyDescent="0.25">
      <c r="A96" s="66"/>
      <c r="B96" s="67"/>
      <c r="C96" s="68" t="str">
        <f t="shared" si="3"/>
        <v/>
      </c>
      <c r="D96" s="67"/>
      <c r="E96" s="67"/>
      <c r="F96" s="67"/>
      <c r="G96" s="67"/>
      <c r="H96" s="69"/>
      <c r="J96" s="86" t="b">
        <f t="shared" si="4"/>
        <v>1</v>
      </c>
      <c r="K96" s="86" t="str">
        <f>IFERROR(VLOOKUP(H96,'Reference data'!$A$16:$B$18,2,0),"")</f>
        <v/>
      </c>
    </row>
    <row r="97" spans="1:11" x14ac:dyDescent="0.25">
      <c r="A97" s="66"/>
      <c r="B97" s="67"/>
      <c r="C97" s="68" t="str">
        <f t="shared" si="3"/>
        <v/>
      </c>
      <c r="D97" s="67"/>
      <c r="E97" s="67"/>
      <c r="F97" s="67"/>
      <c r="G97" s="67"/>
      <c r="H97" s="69"/>
      <c r="J97" s="86" t="b">
        <f t="shared" si="4"/>
        <v>1</v>
      </c>
      <c r="K97" s="86" t="str">
        <f>IFERROR(VLOOKUP(H97,'Reference data'!$A$16:$B$18,2,0),"")</f>
        <v/>
      </c>
    </row>
    <row r="98" spans="1:11" x14ac:dyDescent="0.25">
      <c r="A98" s="66"/>
      <c r="B98" s="67"/>
      <c r="C98" s="68" t="str">
        <f t="shared" si="3"/>
        <v/>
      </c>
      <c r="D98" s="67"/>
      <c r="E98" s="67"/>
      <c r="F98" s="67"/>
      <c r="G98" s="67"/>
      <c r="H98" s="69"/>
      <c r="J98" s="86" t="b">
        <f t="shared" si="4"/>
        <v>1</v>
      </c>
      <c r="K98" s="86" t="str">
        <f>IFERROR(VLOOKUP(H98,'Reference data'!$A$16:$B$18,2,0),"")</f>
        <v/>
      </c>
    </row>
    <row r="99" spans="1:11" x14ac:dyDescent="0.25">
      <c r="A99" s="66"/>
      <c r="B99" s="67"/>
      <c r="C99" s="68" t="str">
        <f t="shared" si="3"/>
        <v/>
      </c>
      <c r="D99" s="67"/>
      <c r="E99" s="67"/>
      <c r="F99" s="67"/>
      <c r="G99" s="67"/>
      <c r="H99" s="69"/>
      <c r="J99" s="86" t="b">
        <f t="shared" si="4"/>
        <v>1</v>
      </c>
      <c r="K99" s="86" t="str">
        <f>IFERROR(VLOOKUP(H99,'Reference data'!$A$16:$B$18,2,0),"")</f>
        <v/>
      </c>
    </row>
    <row r="100" spans="1:11" x14ac:dyDescent="0.25">
      <c r="A100" s="66"/>
      <c r="B100" s="67"/>
      <c r="C100" s="68" t="str">
        <f t="shared" si="3"/>
        <v/>
      </c>
      <c r="D100" s="67"/>
      <c r="E100" s="67"/>
      <c r="F100" s="67"/>
      <c r="G100" s="67"/>
      <c r="H100" s="69"/>
      <c r="J100" s="86" t="b">
        <f t="shared" si="4"/>
        <v>1</v>
      </c>
      <c r="K100" s="86" t="str">
        <f>IFERROR(VLOOKUP(H100,'Reference data'!$A$16:$B$18,2,0),"")</f>
        <v/>
      </c>
    </row>
    <row r="101" spans="1:11" x14ac:dyDescent="0.25">
      <c r="A101" s="66"/>
      <c r="B101" s="67"/>
      <c r="C101" s="68" t="str">
        <f t="shared" si="3"/>
        <v/>
      </c>
      <c r="D101" s="67"/>
      <c r="E101" s="67"/>
      <c r="F101" s="67"/>
      <c r="G101" s="67"/>
      <c r="H101" s="69"/>
      <c r="J101" s="86" t="b">
        <f t="shared" si="4"/>
        <v>1</v>
      </c>
      <c r="K101" s="86" t="str">
        <f>IFERROR(VLOOKUP(H101,'Reference data'!$A$16:$B$18,2,0),"")</f>
        <v/>
      </c>
    </row>
    <row r="102" spans="1:11" x14ac:dyDescent="0.25">
      <c r="A102" s="66"/>
      <c r="B102" s="67"/>
      <c r="C102" s="68" t="str">
        <f t="shared" si="3"/>
        <v/>
      </c>
      <c r="D102" s="67"/>
      <c r="E102" s="67"/>
      <c r="F102" s="67"/>
      <c r="G102" s="67"/>
      <c r="H102" s="69"/>
      <c r="J102" s="86" t="b">
        <f t="shared" si="4"/>
        <v>1</v>
      </c>
      <c r="K102" s="86" t="str">
        <f>IFERROR(VLOOKUP(H102,'Reference data'!$A$16:$B$18,2,0),"")</f>
        <v/>
      </c>
    </row>
    <row r="103" spans="1:11" x14ac:dyDescent="0.25">
      <c r="A103" s="66"/>
      <c r="B103" s="67"/>
      <c r="C103" s="68" t="str">
        <f t="shared" si="3"/>
        <v/>
      </c>
      <c r="D103" s="67"/>
      <c r="E103" s="67"/>
      <c r="F103" s="67"/>
      <c r="G103" s="67"/>
      <c r="H103" s="69"/>
      <c r="J103" s="86" t="b">
        <f t="shared" si="4"/>
        <v>1</v>
      </c>
      <c r="K103" s="86" t="str">
        <f>IFERROR(VLOOKUP(H103,'Reference data'!$A$16:$B$18,2,0),"")</f>
        <v/>
      </c>
    </row>
    <row r="104" spans="1:11" x14ac:dyDescent="0.25">
      <c r="A104" s="66"/>
      <c r="B104" s="67"/>
      <c r="C104" s="68" t="str">
        <f t="shared" si="3"/>
        <v/>
      </c>
      <c r="D104" s="67"/>
      <c r="E104" s="67"/>
      <c r="F104" s="67"/>
      <c r="G104" s="67"/>
      <c r="H104" s="69"/>
      <c r="J104" s="86" t="b">
        <f t="shared" si="4"/>
        <v>1</v>
      </c>
      <c r="K104" s="86" t="str">
        <f>IFERROR(VLOOKUP(H104,'Reference data'!$A$16:$B$18,2,0),"")</f>
        <v/>
      </c>
    </row>
    <row r="105" spans="1:11" x14ac:dyDescent="0.25">
      <c r="A105" s="66"/>
      <c r="B105" s="67"/>
      <c r="C105" s="68" t="str">
        <f t="shared" si="3"/>
        <v/>
      </c>
      <c r="D105" s="67"/>
      <c r="E105" s="67"/>
      <c r="F105" s="67"/>
      <c r="G105" s="67"/>
      <c r="H105" s="69"/>
      <c r="J105" s="86" t="b">
        <f t="shared" si="4"/>
        <v>1</v>
      </c>
      <c r="K105" s="86" t="str">
        <f>IFERROR(VLOOKUP(H105,'Reference data'!$A$16:$B$18,2,0),"")</f>
        <v/>
      </c>
    </row>
    <row r="106" spans="1:11" x14ac:dyDescent="0.25">
      <c r="A106" s="66"/>
      <c r="B106" s="67"/>
      <c r="C106" s="68" t="str">
        <f t="shared" si="3"/>
        <v/>
      </c>
      <c r="D106" s="67"/>
      <c r="E106" s="67"/>
      <c r="F106" s="67"/>
      <c r="G106" s="67"/>
      <c r="H106" s="69"/>
      <c r="J106" s="86" t="b">
        <f t="shared" si="4"/>
        <v>1</v>
      </c>
      <c r="K106" s="86" t="str">
        <f>IFERROR(VLOOKUP(H106,'Reference data'!$A$16:$B$18,2,0),"")</f>
        <v/>
      </c>
    </row>
    <row r="107" spans="1:11" x14ac:dyDescent="0.25">
      <c r="A107" s="66"/>
      <c r="B107" s="67"/>
      <c r="C107" s="68" t="str">
        <f t="shared" si="3"/>
        <v/>
      </c>
      <c r="D107" s="67"/>
      <c r="E107" s="67"/>
      <c r="F107" s="67"/>
      <c r="G107" s="67"/>
      <c r="H107" s="69"/>
      <c r="J107" s="86" t="b">
        <f t="shared" si="4"/>
        <v>1</v>
      </c>
      <c r="K107" s="86" t="str">
        <f>IFERROR(VLOOKUP(H107,'Reference data'!$A$16:$B$18,2,0),"")</f>
        <v/>
      </c>
    </row>
    <row r="108" spans="1:11" x14ac:dyDescent="0.25">
      <c r="A108" s="66"/>
      <c r="B108" s="67"/>
      <c r="C108" s="68" t="str">
        <f t="shared" si="3"/>
        <v/>
      </c>
      <c r="D108" s="67"/>
      <c r="E108" s="67"/>
      <c r="F108" s="67"/>
      <c r="G108" s="67"/>
      <c r="H108" s="69"/>
      <c r="J108" s="86" t="b">
        <f t="shared" si="4"/>
        <v>1</v>
      </c>
      <c r="K108" s="86" t="str">
        <f>IFERROR(VLOOKUP(H108,'Reference data'!$A$16:$B$18,2,0),"")</f>
        <v/>
      </c>
    </row>
    <row r="109" spans="1:11" x14ac:dyDescent="0.25">
      <c r="A109" s="66"/>
      <c r="B109" s="67"/>
      <c r="C109" s="68" t="str">
        <f t="shared" si="3"/>
        <v/>
      </c>
      <c r="D109" s="67"/>
      <c r="E109" s="67"/>
      <c r="F109" s="67"/>
      <c r="G109" s="67"/>
      <c r="H109" s="69"/>
      <c r="J109" s="86" t="b">
        <f t="shared" si="4"/>
        <v>1</v>
      </c>
      <c r="K109" s="86" t="str">
        <f>IFERROR(VLOOKUP(H109,'Reference data'!$A$16:$B$18,2,0),"")</f>
        <v/>
      </c>
    </row>
    <row r="110" spans="1:11" x14ac:dyDescent="0.25">
      <c r="A110" s="66"/>
      <c r="B110" s="67"/>
      <c r="C110" s="68" t="str">
        <f t="shared" si="3"/>
        <v/>
      </c>
      <c r="D110" s="67"/>
      <c r="E110" s="67"/>
      <c r="F110" s="67"/>
      <c r="G110" s="67"/>
      <c r="H110" s="69"/>
      <c r="J110" s="86" t="b">
        <f t="shared" si="4"/>
        <v>1</v>
      </c>
      <c r="K110" s="86" t="str">
        <f>IFERROR(VLOOKUP(H110,'Reference data'!$A$16:$B$18,2,0),"")</f>
        <v/>
      </c>
    </row>
    <row r="111" spans="1:11" x14ac:dyDescent="0.25">
      <c r="A111" s="66"/>
      <c r="B111" s="67"/>
      <c r="C111" s="68" t="str">
        <f t="shared" si="3"/>
        <v/>
      </c>
      <c r="D111" s="67"/>
      <c r="E111" s="67"/>
      <c r="F111" s="67"/>
      <c r="G111" s="67"/>
      <c r="H111" s="69"/>
      <c r="J111" s="86" t="b">
        <f t="shared" si="4"/>
        <v>1</v>
      </c>
      <c r="K111" s="86" t="str">
        <f>IFERROR(VLOOKUP(H111,'Reference data'!$A$16:$B$18,2,0),"")</f>
        <v/>
      </c>
    </row>
    <row r="112" spans="1:11" x14ac:dyDescent="0.25">
      <c r="A112" s="66"/>
      <c r="B112" s="67"/>
      <c r="C112" s="68" t="str">
        <f t="shared" si="3"/>
        <v/>
      </c>
      <c r="D112" s="67"/>
      <c r="E112" s="67"/>
      <c r="F112" s="67"/>
      <c r="G112" s="67"/>
      <c r="H112" s="69"/>
      <c r="J112" s="86" t="b">
        <f t="shared" si="4"/>
        <v>1</v>
      </c>
      <c r="K112" s="86" t="str">
        <f>IFERROR(VLOOKUP(H112,'Reference data'!$A$16:$B$18,2,0),"")</f>
        <v/>
      </c>
    </row>
    <row r="113" spans="1:11" x14ac:dyDescent="0.25">
      <c r="A113" s="66"/>
      <c r="B113" s="67"/>
      <c r="C113" s="68" t="str">
        <f t="shared" si="3"/>
        <v/>
      </c>
      <c r="D113" s="67"/>
      <c r="E113" s="67"/>
      <c r="F113" s="67"/>
      <c r="G113" s="67"/>
      <c r="H113" s="69"/>
      <c r="J113" s="86" t="b">
        <f t="shared" si="4"/>
        <v>1</v>
      </c>
      <c r="K113" s="86" t="str">
        <f>IFERROR(VLOOKUP(H113,'Reference data'!$A$16:$B$18,2,0),"")</f>
        <v/>
      </c>
    </row>
    <row r="114" spans="1:11" x14ac:dyDescent="0.25">
      <c r="A114" s="66"/>
      <c r="B114" s="67"/>
      <c r="C114" s="68" t="str">
        <f t="shared" si="3"/>
        <v/>
      </c>
      <c r="D114" s="67"/>
      <c r="E114" s="67"/>
      <c r="F114" s="67"/>
      <c r="G114" s="67"/>
      <c r="H114" s="69"/>
      <c r="J114" s="86" t="b">
        <f t="shared" si="4"/>
        <v>1</v>
      </c>
      <c r="K114" s="86" t="str">
        <f>IFERROR(VLOOKUP(H114,'Reference data'!$A$16:$B$18,2,0),"")</f>
        <v/>
      </c>
    </row>
    <row r="115" spans="1:11" x14ac:dyDescent="0.25">
      <c r="A115" s="66"/>
      <c r="B115" s="67"/>
      <c r="C115" s="68" t="str">
        <f t="shared" si="3"/>
        <v/>
      </c>
      <c r="D115" s="67"/>
      <c r="E115" s="67"/>
      <c r="F115" s="67"/>
      <c r="G115" s="67"/>
      <c r="H115" s="69"/>
      <c r="J115" s="86" t="b">
        <f t="shared" si="4"/>
        <v>1</v>
      </c>
      <c r="K115" s="86" t="str">
        <f>IFERROR(VLOOKUP(H115,'Reference data'!$A$16:$B$18,2,0),"")</f>
        <v/>
      </c>
    </row>
    <row r="116" spans="1:11" x14ac:dyDescent="0.25">
      <c r="A116" s="66"/>
      <c r="B116" s="67"/>
      <c r="C116" s="68" t="str">
        <f t="shared" si="3"/>
        <v/>
      </c>
      <c r="D116" s="67"/>
      <c r="E116" s="67"/>
      <c r="F116" s="67"/>
      <c r="G116" s="67"/>
      <c r="H116" s="69"/>
      <c r="J116" s="86" t="b">
        <f t="shared" si="4"/>
        <v>1</v>
      </c>
      <c r="K116" s="86" t="str">
        <f>IFERROR(VLOOKUP(H116,'Reference data'!$A$16:$B$18,2,0),"")</f>
        <v/>
      </c>
    </row>
    <row r="117" spans="1:11" x14ac:dyDescent="0.25">
      <c r="A117" s="66"/>
      <c r="B117" s="67"/>
      <c r="C117" s="68" t="str">
        <f t="shared" si="3"/>
        <v/>
      </c>
      <c r="D117" s="67"/>
      <c r="E117" s="67"/>
      <c r="F117" s="67"/>
      <c r="G117" s="67"/>
      <c r="H117" s="69"/>
      <c r="J117" s="86" t="b">
        <f t="shared" si="4"/>
        <v>1</v>
      </c>
      <c r="K117" s="86" t="str">
        <f>IFERROR(VLOOKUP(H117,'Reference data'!$A$16:$B$18,2,0),"")</f>
        <v/>
      </c>
    </row>
    <row r="118" spans="1:11" x14ac:dyDescent="0.25">
      <c r="A118" s="66"/>
      <c r="B118" s="67"/>
      <c r="C118" s="68" t="str">
        <f t="shared" si="3"/>
        <v/>
      </c>
      <c r="D118" s="67"/>
      <c r="E118" s="67"/>
      <c r="F118" s="67"/>
      <c r="G118" s="67"/>
      <c r="H118" s="69"/>
      <c r="J118" s="86" t="b">
        <f t="shared" si="4"/>
        <v>1</v>
      </c>
      <c r="K118" s="86" t="str">
        <f>IFERROR(VLOOKUP(H118,'Reference data'!$A$16:$B$18,2,0),"")</f>
        <v/>
      </c>
    </row>
    <row r="119" spans="1:11" x14ac:dyDescent="0.25">
      <c r="A119" s="66"/>
      <c r="B119" s="67"/>
      <c r="C119" s="68" t="str">
        <f t="shared" si="3"/>
        <v/>
      </c>
      <c r="D119" s="67"/>
      <c r="E119" s="67"/>
      <c r="F119" s="67"/>
      <c r="G119" s="67"/>
      <c r="H119" s="69"/>
      <c r="J119" s="86" t="b">
        <f t="shared" si="4"/>
        <v>1</v>
      </c>
      <c r="K119" s="86" t="str">
        <f>IFERROR(VLOOKUP(H119,'Reference data'!$A$16:$B$18,2,0),"")</f>
        <v/>
      </c>
    </row>
    <row r="120" spans="1:11" x14ac:dyDescent="0.25">
      <c r="A120" s="66"/>
      <c r="B120" s="67"/>
      <c r="C120" s="68" t="str">
        <f t="shared" si="3"/>
        <v/>
      </c>
      <c r="D120" s="67"/>
      <c r="E120" s="67"/>
      <c r="F120" s="67"/>
      <c r="G120" s="67"/>
      <c r="H120" s="69"/>
      <c r="J120" s="86" t="b">
        <f t="shared" si="4"/>
        <v>1</v>
      </c>
      <c r="K120" s="86" t="str">
        <f>IFERROR(VLOOKUP(H120,'Reference data'!$A$16:$B$18,2,0),"")</f>
        <v/>
      </c>
    </row>
    <row r="121" spans="1:11" x14ac:dyDescent="0.25">
      <c r="A121" s="66"/>
      <c r="B121" s="67"/>
      <c r="C121" s="68" t="str">
        <f t="shared" si="3"/>
        <v/>
      </c>
      <c r="D121" s="67"/>
      <c r="E121" s="67"/>
      <c r="F121" s="67"/>
      <c r="G121" s="67"/>
      <c r="H121" s="69"/>
      <c r="J121" s="86" t="b">
        <f t="shared" si="4"/>
        <v>1</v>
      </c>
      <c r="K121" s="86" t="str">
        <f>IFERROR(VLOOKUP(H121,'Reference data'!$A$16:$B$18,2,0),"")</f>
        <v/>
      </c>
    </row>
    <row r="122" spans="1:11" x14ac:dyDescent="0.25">
      <c r="A122" s="66"/>
      <c r="B122" s="67"/>
      <c r="C122" s="68" t="str">
        <f t="shared" si="3"/>
        <v/>
      </c>
      <c r="D122" s="67"/>
      <c r="E122" s="67"/>
      <c r="F122" s="67"/>
      <c r="G122" s="67"/>
      <c r="H122" s="69"/>
      <c r="J122" s="86" t="b">
        <f t="shared" si="4"/>
        <v>1</v>
      </c>
      <c r="K122" s="86" t="str">
        <f>IFERROR(VLOOKUP(H122,'Reference data'!$A$16:$B$18,2,0),"")</f>
        <v/>
      </c>
    </row>
    <row r="123" spans="1:11" x14ac:dyDescent="0.25">
      <c r="A123" s="66"/>
      <c r="B123" s="67"/>
      <c r="C123" s="68" t="str">
        <f t="shared" si="3"/>
        <v/>
      </c>
      <c r="D123" s="67"/>
      <c r="E123" s="67"/>
      <c r="F123" s="67"/>
      <c r="G123" s="67"/>
      <c r="H123" s="69"/>
      <c r="J123" s="86" t="b">
        <f t="shared" si="4"/>
        <v>1</v>
      </c>
      <c r="K123" s="86" t="str">
        <f>IFERROR(VLOOKUP(H123,'Reference data'!$A$16:$B$18,2,0),"")</f>
        <v/>
      </c>
    </row>
    <row r="124" spans="1:11" x14ac:dyDescent="0.25">
      <c r="A124" s="66"/>
      <c r="B124" s="67"/>
      <c r="C124" s="68" t="str">
        <f t="shared" si="3"/>
        <v/>
      </c>
      <c r="D124" s="67"/>
      <c r="E124" s="67"/>
      <c r="F124" s="67"/>
      <c r="G124" s="67"/>
      <c r="H124" s="69"/>
      <c r="J124" s="86" t="b">
        <f t="shared" si="4"/>
        <v>1</v>
      </c>
      <c r="K124" s="86" t="str">
        <f>IFERROR(VLOOKUP(H124,'Reference data'!$A$16:$B$18,2,0),"")</f>
        <v/>
      </c>
    </row>
    <row r="125" spans="1:11" x14ac:dyDescent="0.25">
      <c r="A125" s="66"/>
      <c r="B125" s="67"/>
      <c r="C125" s="68" t="str">
        <f t="shared" si="3"/>
        <v/>
      </c>
      <c r="D125" s="67"/>
      <c r="E125" s="67"/>
      <c r="F125" s="67"/>
      <c r="G125" s="67"/>
      <c r="H125" s="69"/>
      <c r="J125" s="86" t="b">
        <f t="shared" si="4"/>
        <v>1</v>
      </c>
      <c r="K125" s="86" t="str">
        <f>IFERROR(VLOOKUP(H125,'Reference data'!$A$16:$B$18,2,0),"")</f>
        <v/>
      </c>
    </row>
    <row r="126" spans="1:11" x14ac:dyDescent="0.25">
      <c r="A126" s="66"/>
      <c r="B126" s="67"/>
      <c r="C126" s="68" t="str">
        <f t="shared" si="3"/>
        <v/>
      </c>
      <c r="D126" s="67"/>
      <c r="E126" s="67"/>
      <c r="F126" s="67"/>
      <c r="G126" s="67"/>
      <c r="H126" s="69"/>
      <c r="J126" s="86" t="b">
        <f t="shared" si="4"/>
        <v>1</v>
      </c>
      <c r="K126" s="86" t="str">
        <f>IFERROR(VLOOKUP(H126,'Reference data'!$A$16:$B$18,2,0),"")</f>
        <v/>
      </c>
    </row>
    <row r="127" spans="1:11" x14ac:dyDescent="0.25">
      <c r="A127" s="66"/>
      <c r="B127" s="67"/>
      <c r="C127" s="68" t="str">
        <f t="shared" si="3"/>
        <v/>
      </c>
      <c r="D127" s="67"/>
      <c r="E127" s="67"/>
      <c r="F127" s="67"/>
      <c r="G127" s="67"/>
      <c r="H127" s="69"/>
      <c r="J127" s="86" t="b">
        <f t="shared" si="4"/>
        <v>1</v>
      </c>
      <c r="K127" s="86" t="str">
        <f>IFERROR(VLOOKUP(H127,'Reference data'!$A$16:$B$18,2,0),"")</f>
        <v/>
      </c>
    </row>
    <row r="128" spans="1:11" x14ac:dyDescent="0.25">
      <c r="A128" s="66"/>
      <c r="B128" s="67"/>
      <c r="C128" s="68" t="str">
        <f t="shared" si="3"/>
        <v/>
      </c>
      <c r="D128" s="67"/>
      <c r="E128" s="67"/>
      <c r="F128" s="67"/>
      <c r="G128" s="67"/>
      <c r="H128" s="69"/>
      <c r="J128" s="86" t="b">
        <f t="shared" si="4"/>
        <v>1</v>
      </c>
      <c r="K128" s="86" t="str">
        <f>IFERROR(VLOOKUP(H128,'Reference data'!$A$16:$B$18,2,0),"")</f>
        <v/>
      </c>
    </row>
    <row r="129" spans="1:11" x14ac:dyDescent="0.25">
      <c r="A129" s="66"/>
      <c r="B129" s="67"/>
      <c r="C129" s="68" t="str">
        <f t="shared" si="3"/>
        <v/>
      </c>
      <c r="D129" s="67"/>
      <c r="E129" s="67"/>
      <c r="F129" s="67"/>
      <c r="G129" s="67"/>
      <c r="H129" s="69"/>
      <c r="J129" s="86" t="b">
        <f t="shared" si="4"/>
        <v>1</v>
      </c>
      <c r="K129" s="86" t="str">
        <f>IFERROR(VLOOKUP(H129,'Reference data'!$A$16:$B$18,2,0),"")</f>
        <v/>
      </c>
    </row>
    <row r="130" spans="1:11" x14ac:dyDescent="0.25">
      <c r="A130" s="66"/>
      <c r="B130" s="67"/>
      <c r="C130" s="68" t="str">
        <f t="shared" si="3"/>
        <v/>
      </c>
      <c r="D130" s="67"/>
      <c r="E130" s="67"/>
      <c r="F130" s="67"/>
      <c r="G130" s="67"/>
      <c r="H130" s="69"/>
      <c r="J130" s="86" t="b">
        <f t="shared" si="4"/>
        <v>1</v>
      </c>
      <c r="K130" s="86" t="str">
        <f>IFERROR(VLOOKUP(H130,'Reference data'!$A$16:$B$18,2,0),"")</f>
        <v/>
      </c>
    </row>
    <row r="131" spans="1:11" x14ac:dyDescent="0.25">
      <c r="A131" s="66"/>
      <c r="B131" s="67"/>
      <c r="C131" s="68" t="str">
        <f t="shared" si="3"/>
        <v/>
      </c>
      <c r="D131" s="67"/>
      <c r="E131" s="67"/>
      <c r="F131" s="67"/>
      <c r="G131" s="67"/>
      <c r="H131" s="69"/>
      <c r="J131" s="86" t="b">
        <f t="shared" si="4"/>
        <v>1</v>
      </c>
      <c r="K131" s="86" t="str">
        <f>IFERROR(VLOOKUP(H131,'Reference data'!$A$16:$B$18,2,0),"")</f>
        <v/>
      </c>
    </row>
    <row r="132" spans="1:11" x14ac:dyDescent="0.25">
      <c r="A132" s="66"/>
      <c r="B132" s="67"/>
      <c r="C132" s="68" t="str">
        <f t="shared" ref="C132:C195" si="5">IFERROR(VLOOKUP(B132,PROFILE_LOOKUP,2,0),"")</f>
        <v/>
      </c>
      <c r="D132" s="67"/>
      <c r="E132" s="67"/>
      <c r="F132" s="67"/>
      <c r="G132" s="67"/>
      <c r="H132" s="69"/>
      <c r="J132" s="86" t="b">
        <f t="shared" si="4"/>
        <v>1</v>
      </c>
      <c r="K132" s="86" t="str">
        <f>IFERROR(VLOOKUP(H132,'Reference data'!$A$16:$B$18,2,0),"")</f>
        <v/>
      </c>
    </row>
    <row r="133" spans="1:11" x14ac:dyDescent="0.25">
      <c r="A133" s="66"/>
      <c r="B133" s="67"/>
      <c r="C133" s="68" t="str">
        <f t="shared" si="5"/>
        <v/>
      </c>
      <c r="D133" s="67"/>
      <c r="E133" s="67"/>
      <c r="F133" s="67"/>
      <c r="G133" s="67"/>
      <c r="H133" s="69"/>
      <c r="J133" s="86" t="b">
        <f t="shared" ref="J133:J196" si="6">IF(AND(A133&lt;&gt;"",OR(B133="",E133="",F133="",G133="",H133="")),FALSE,TRUE)</f>
        <v>1</v>
      </c>
      <c r="K133" s="86" t="str">
        <f>IFERROR(VLOOKUP(H133,'Reference data'!$A$16:$B$18,2,0),"")</f>
        <v/>
      </c>
    </row>
    <row r="134" spans="1:11" x14ac:dyDescent="0.25">
      <c r="A134" s="66"/>
      <c r="B134" s="67"/>
      <c r="C134" s="68" t="str">
        <f t="shared" si="5"/>
        <v/>
      </c>
      <c r="D134" s="67"/>
      <c r="E134" s="67"/>
      <c r="F134" s="67"/>
      <c r="G134" s="67"/>
      <c r="H134" s="69"/>
      <c r="J134" s="86" t="b">
        <f t="shared" si="6"/>
        <v>1</v>
      </c>
      <c r="K134" s="86" t="str">
        <f>IFERROR(VLOOKUP(H134,'Reference data'!$A$16:$B$18,2,0),"")</f>
        <v/>
      </c>
    </row>
    <row r="135" spans="1:11" x14ac:dyDescent="0.25">
      <c r="A135" s="66"/>
      <c r="B135" s="67"/>
      <c r="C135" s="68" t="str">
        <f t="shared" si="5"/>
        <v/>
      </c>
      <c r="D135" s="67"/>
      <c r="E135" s="67"/>
      <c r="F135" s="67"/>
      <c r="G135" s="67"/>
      <c r="H135" s="69"/>
      <c r="J135" s="86" t="b">
        <f t="shared" si="6"/>
        <v>1</v>
      </c>
      <c r="K135" s="86" t="str">
        <f>IFERROR(VLOOKUP(H135,'Reference data'!$A$16:$B$18,2,0),"")</f>
        <v/>
      </c>
    </row>
    <row r="136" spans="1:11" x14ac:dyDescent="0.25">
      <c r="A136" s="66"/>
      <c r="B136" s="67"/>
      <c r="C136" s="68" t="str">
        <f t="shared" si="5"/>
        <v/>
      </c>
      <c r="D136" s="67"/>
      <c r="E136" s="67"/>
      <c r="F136" s="67"/>
      <c r="G136" s="67"/>
      <c r="H136" s="69"/>
      <c r="J136" s="86" t="b">
        <f t="shared" si="6"/>
        <v>1</v>
      </c>
      <c r="K136" s="86" t="str">
        <f>IFERROR(VLOOKUP(H136,'Reference data'!$A$16:$B$18,2,0),"")</f>
        <v/>
      </c>
    </row>
    <row r="137" spans="1:11" x14ac:dyDescent="0.25">
      <c r="A137" s="66"/>
      <c r="B137" s="67"/>
      <c r="C137" s="68" t="str">
        <f t="shared" si="5"/>
        <v/>
      </c>
      <c r="D137" s="67"/>
      <c r="E137" s="67"/>
      <c r="F137" s="67"/>
      <c r="G137" s="67"/>
      <c r="H137" s="69"/>
      <c r="J137" s="86" t="b">
        <f t="shared" si="6"/>
        <v>1</v>
      </c>
      <c r="K137" s="86" t="str">
        <f>IFERROR(VLOOKUP(H137,'Reference data'!$A$16:$B$18,2,0),"")</f>
        <v/>
      </c>
    </row>
    <row r="138" spans="1:11" x14ac:dyDescent="0.25">
      <c r="A138" s="66"/>
      <c r="B138" s="67"/>
      <c r="C138" s="68" t="str">
        <f t="shared" si="5"/>
        <v/>
      </c>
      <c r="D138" s="67"/>
      <c r="E138" s="67"/>
      <c r="F138" s="67"/>
      <c r="G138" s="67"/>
      <c r="H138" s="69"/>
      <c r="J138" s="86" t="b">
        <f t="shared" si="6"/>
        <v>1</v>
      </c>
      <c r="K138" s="86" t="str">
        <f>IFERROR(VLOOKUP(H138,'Reference data'!$A$16:$B$18,2,0),"")</f>
        <v/>
      </c>
    </row>
    <row r="139" spans="1:11" x14ac:dyDescent="0.25">
      <c r="A139" s="66"/>
      <c r="B139" s="67"/>
      <c r="C139" s="68" t="str">
        <f t="shared" si="5"/>
        <v/>
      </c>
      <c r="D139" s="67"/>
      <c r="E139" s="67"/>
      <c r="F139" s="67"/>
      <c r="G139" s="67"/>
      <c r="H139" s="69"/>
      <c r="J139" s="86" t="b">
        <f t="shared" si="6"/>
        <v>1</v>
      </c>
      <c r="K139" s="86" t="str">
        <f>IFERROR(VLOOKUP(H139,'Reference data'!$A$16:$B$18,2,0),"")</f>
        <v/>
      </c>
    </row>
    <row r="140" spans="1:11" x14ac:dyDescent="0.25">
      <c r="A140" s="66"/>
      <c r="B140" s="67"/>
      <c r="C140" s="68" t="str">
        <f t="shared" si="5"/>
        <v/>
      </c>
      <c r="D140" s="67"/>
      <c r="E140" s="67"/>
      <c r="F140" s="67"/>
      <c r="G140" s="67"/>
      <c r="H140" s="69"/>
      <c r="J140" s="86" t="b">
        <f t="shared" si="6"/>
        <v>1</v>
      </c>
      <c r="K140" s="86" t="str">
        <f>IFERROR(VLOOKUP(H140,'Reference data'!$A$16:$B$18,2,0),"")</f>
        <v/>
      </c>
    </row>
    <row r="141" spans="1:11" x14ac:dyDescent="0.25">
      <c r="A141" s="66"/>
      <c r="B141" s="67"/>
      <c r="C141" s="68" t="str">
        <f t="shared" si="5"/>
        <v/>
      </c>
      <c r="D141" s="67"/>
      <c r="E141" s="67"/>
      <c r="F141" s="67"/>
      <c r="G141" s="67"/>
      <c r="H141" s="69"/>
      <c r="J141" s="86" t="b">
        <f t="shared" si="6"/>
        <v>1</v>
      </c>
      <c r="K141" s="86" t="str">
        <f>IFERROR(VLOOKUP(H141,'Reference data'!$A$16:$B$18,2,0),"")</f>
        <v/>
      </c>
    </row>
    <row r="142" spans="1:11" x14ac:dyDescent="0.25">
      <c r="A142" s="66"/>
      <c r="B142" s="67"/>
      <c r="C142" s="68" t="str">
        <f t="shared" si="5"/>
        <v/>
      </c>
      <c r="D142" s="67"/>
      <c r="E142" s="67"/>
      <c r="F142" s="67"/>
      <c r="G142" s="67"/>
      <c r="H142" s="69"/>
      <c r="J142" s="86" t="b">
        <f t="shared" si="6"/>
        <v>1</v>
      </c>
      <c r="K142" s="86" t="str">
        <f>IFERROR(VLOOKUP(H142,'Reference data'!$A$16:$B$18,2,0),"")</f>
        <v/>
      </c>
    </row>
    <row r="143" spans="1:11" x14ac:dyDescent="0.25">
      <c r="A143" s="66"/>
      <c r="B143" s="67"/>
      <c r="C143" s="68" t="str">
        <f t="shared" si="5"/>
        <v/>
      </c>
      <c r="D143" s="67"/>
      <c r="E143" s="67"/>
      <c r="F143" s="67"/>
      <c r="G143" s="67"/>
      <c r="H143" s="69"/>
      <c r="J143" s="86" t="b">
        <f t="shared" si="6"/>
        <v>1</v>
      </c>
      <c r="K143" s="86" t="str">
        <f>IFERROR(VLOOKUP(H143,'Reference data'!$A$16:$B$18,2,0),"")</f>
        <v/>
      </c>
    </row>
    <row r="144" spans="1:11" x14ac:dyDescent="0.25">
      <c r="A144" s="66"/>
      <c r="B144" s="67"/>
      <c r="C144" s="68" t="str">
        <f t="shared" si="5"/>
        <v/>
      </c>
      <c r="D144" s="67"/>
      <c r="E144" s="67"/>
      <c r="F144" s="67"/>
      <c r="G144" s="67"/>
      <c r="H144" s="69"/>
      <c r="J144" s="86" t="b">
        <f t="shared" si="6"/>
        <v>1</v>
      </c>
      <c r="K144" s="86" t="str">
        <f>IFERROR(VLOOKUP(H144,'Reference data'!$A$16:$B$18,2,0),"")</f>
        <v/>
      </c>
    </row>
    <row r="145" spans="1:11" x14ac:dyDescent="0.25">
      <c r="A145" s="66"/>
      <c r="B145" s="67"/>
      <c r="C145" s="68" t="str">
        <f t="shared" si="5"/>
        <v/>
      </c>
      <c r="D145" s="67"/>
      <c r="E145" s="67"/>
      <c r="F145" s="67"/>
      <c r="G145" s="67"/>
      <c r="H145" s="69"/>
      <c r="J145" s="86" t="b">
        <f t="shared" si="6"/>
        <v>1</v>
      </c>
      <c r="K145" s="86" t="str">
        <f>IFERROR(VLOOKUP(H145,'Reference data'!$A$16:$B$18,2,0),"")</f>
        <v/>
      </c>
    </row>
    <row r="146" spans="1:11" x14ac:dyDescent="0.25">
      <c r="A146" s="66"/>
      <c r="B146" s="67"/>
      <c r="C146" s="68" t="str">
        <f t="shared" si="5"/>
        <v/>
      </c>
      <c r="D146" s="67"/>
      <c r="E146" s="67"/>
      <c r="F146" s="67"/>
      <c r="G146" s="67"/>
      <c r="H146" s="69"/>
      <c r="J146" s="86" t="b">
        <f t="shared" si="6"/>
        <v>1</v>
      </c>
      <c r="K146" s="86" t="str">
        <f>IFERROR(VLOOKUP(H146,'Reference data'!$A$16:$B$18,2,0),"")</f>
        <v/>
      </c>
    </row>
    <row r="147" spans="1:11" x14ac:dyDescent="0.25">
      <c r="A147" s="66"/>
      <c r="B147" s="67"/>
      <c r="C147" s="68" t="str">
        <f t="shared" si="5"/>
        <v/>
      </c>
      <c r="D147" s="67"/>
      <c r="E147" s="67"/>
      <c r="F147" s="67"/>
      <c r="G147" s="67"/>
      <c r="H147" s="69"/>
      <c r="J147" s="86" t="b">
        <f t="shared" si="6"/>
        <v>1</v>
      </c>
      <c r="K147" s="86" t="str">
        <f>IFERROR(VLOOKUP(H147,'Reference data'!$A$16:$B$18,2,0),"")</f>
        <v/>
      </c>
    </row>
    <row r="148" spans="1:11" x14ac:dyDescent="0.25">
      <c r="A148" s="66"/>
      <c r="B148" s="67"/>
      <c r="C148" s="68" t="str">
        <f t="shared" si="5"/>
        <v/>
      </c>
      <c r="D148" s="67"/>
      <c r="E148" s="67"/>
      <c r="F148" s="67"/>
      <c r="G148" s="67"/>
      <c r="H148" s="69"/>
      <c r="J148" s="86" t="b">
        <f t="shared" si="6"/>
        <v>1</v>
      </c>
      <c r="K148" s="86" t="str">
        <f>IFERROR(VLOOKUP(H148,'Reference data'!$A$16:$B$18,2,0),"")</f>
        <v/>
      </c>
    </row>
    <row r="149" spans="1:11" x14ac:dyDescent="0.25">
      <c r="A149" s="66"/>
      <c r="B149" s="67"/>
      <c r="C149" s="68" t="str">
        <f t="shared" si="5"/>
        <v/>
      </c>
      <c r="D149" s="67"/>
      <c r="E149" s="67"/>
      <c r="F149" s="67"/>
      <c r="G149" s="67"/>
      <c r="H149" s="69"/>
      <c r="J149" s="86" t="b">
        <f t="shared" si="6"/>
        <v>1</v>
      </c>
      <c r="K149" s="86" t="str">
        <f>IFERROR(VLOOKUP(H149,'Reference data'!$A$16:$B$18,2,0),"")</f>
        <v/>
      </c>
    </row>
    <row r="150" spans="1:11" x14ac:dyDescent="0.25">
      <c r="A150" s="66"/>
      <c r="B150" s="67"/>
      <c r="C150" s="68" t="str">
        <f t="shared" si="5"/>
        <v/>
      </c>
      <c r="D150" s="67"/>
      <c r="E150" s="67"/>
      <c r="F150" s="67"/>
      <c r="G150" s="67"/>
      <c r="H150" s="69"/>
      <c r="J150" s="86" t="b">
        <f t="shared" si="6"/>
        <v>1</v>
      </c>
      <c r="K150" s="86" t="str">
        <f>IFERROR(VLOOKUP(H150,'Reference data'!$A$16:$B$18,2,0),"")</f>
        <v/>
      </c>
    </row>
    <row r="151" spans="1:11" x14ac:dyDescent="0.25">
      <c r="A151" s="66"/>
      <c r="B151" s="67"/>
      <c r="C151" s="68" t="str">
        <f t="shared" si="5"/>
        <v/>
      </c>
      <c r="D151" s="67"/>
      <c r="E151" s="67"/>
      <c r="F151" s="67"/>
      <c r="G151" s="67"/>
      <c r="H151" s="69"/>
      <c r="J151" s="86" t="b">
        <f t="shared" si="6"/>
        <v>1</v>
      </c>
      <c r="K151" s="86" t="str">
        <f>IFERROR(VLOOKUP(H151,'Reference data'!$A$16:$B$18,2,0),"")</f>
        <v/>
      </c>
    </row>
    <row r="152" spans="1:11" x14ac:dyDescent="0.25">
      <c r="A152" s="66"/>
      <c r="B152" s="67"/>
      <c r="C152" s="68" t="str">
        <f t="shared" si="5"/>
        <v/>
      </c>
      <c r="D152" s="67"/>
      <c r="E152" s="67"/>
      <c r="F152" s="67"/>
      <c r="G152" s="67"/>
      <c r="H152" s="69"/>
      <c r="J152" s="86" t="b">
        <f t="shared" si="6"/>
        <v>1</v>
      </c>
      <c r="K152" s="86" t="str">
        <f>IFERROR(VLOOKUP(H152,'Reference data'!$A$16:$B$18,2,0),"")</f>
        <v/>
      </c>
    </row>
    <row r="153" spans="1:11" x14ac:dyDescent="0.25">
      <c r="A153" s="66"/>
      <c r="B153" s="67"/>
      <c r="C153" s="68" t="str">
        <f t="shared" si="5"/>
        <v/>
      </c>
      <c r="D153" s="67"/>
      <c r="E153" s="67"/>
      <c r="F153" s="67"/>
      <c r="G153" s="67"/>
      <c r="H153" s="69"/>
      <c r="J153" s="86" t="b">
        <f t="shared" si="6"/>
        <v>1</v>
      </c>
      <c r="K153" s="86" t="str">
        <f>IFERROR(VLOOKUP(H153,'Reference data'!$A$16:$B$18,2,0),"")</f>
        <v/>
      </c>
    </row>
    <row r="154" spans="1:11" x14ac:dyDescent="0.25">
      <c r="A154" s="66"/>
      <c r="B154" s="67"/>
      <c r="C154" s="68" t="str">
        <f t="shared" si="5"/>
        <v/>
      </c>
      <c r="D154" s="67"/>
      <c r="E154" s="67"/>
      <c r="F154" s="67"/>
      <c r="G154" s="67"/>
      <c r="H154" s="69"/>
      <c r="J154" s="86" t="b">
        <f t="shared" si="6"/>
        <v>1</v>
      </c>
      <c r="K154" s="86" t="str">
        <f>IFERROR(VLOOKUP(H154,'Reference data'!$A$16:$B$18,2,0),"")</f>
        <v/>
      </c>
    </row>
    <row r="155" spans="1:11" x14ac:dyDescent="0.25">
      <c r="A155" s="66"/>
      <c r="B155" s="67"/>
      <c r="C155" s="68" t="str">
        <f t="shared" si="5"/>
        <v/>
      </c>
      <c r="D155" s="67"/>
      <c r="E155" s="67"/>
      <c r="F155" s="67"/>
      <c r="G155" s="67"/>
      <c r="H155" s="69"/>
      <c r="J155" s="86" t="b">
        <f t="shared" si="6"/>
        <v>1</v>
      </c>
      <c r="K155" s="86" t="str">
        <f>IFERROR(VLOOKUP(H155,'Reference data'!$A$16:$B$18,2,0),"")</f>
        <v/>
      </c>
    </row>
    <row r="156" spans="1:11" x14ac:dyDescent="0.25">
      <c r="A156" s="66"/>
      <c r="B156" s="67"/>
      <c r="C156" s="68" t="str">
        <f t="shared" si="5"/>
        <v/>
      </c>
      <c r="D156" s="67"/>
      <c r="E156" s="67"/>
      <c r="F156" s="67"/>
      <c r="G156" s="67"/>
      <c r="H156" s="69"/>
      <c r="J156" s="86" t="b">
        <f t="shared" si="6"/>
        <v>1</v>
      </c>
      <c r="K156" s="86" t="str">
        <f>IFERROR(VLOOKUP(H156,'Reference data'!$A$16:$B$18,2,0),"")</f>
        <v/>
      </c>
    </row>
    <row r="157" spans="1:11" x14ac:dyDescent="0.25">
      <c r="A157" s="66"/>
      <c r="B157" s="67"/>
      <c r="C157" s="68" t="str">
        <f t="shared" si="5"/>
        <v/>
      </c>
      <c r="D157" s="67"/>
      <c r="E157" s="67"/>
      <c r="F157" s="67"/>
      <c r="G157" s="67"/>
      <c r="H157" s="69"/>
      <c r="J157" s="86" t="b">
        <f t="shared" si="6"/>
        <v>1</v>
      </c>
      <c r="K157" s="86" t="str">
        <f>IFERROR(VLOOKUP(H157,'Reference data'!$A$16:$B$18,2,0),"")</f>
        <v/>
      </c>
    </row>
    <row r="158" spans="1:11" x14ac:dyDescent="0.25">
      <c r="A158" s="66"/>
      <c r="B158" s="67"/>
      <c r="C158" s="68" t="str">
        <f t="shared" si="5"/>
        <v/>
      </c>
      <c r="D158" s="67"/>
      <c r="E158" s="67"/>
      <c r="F158" s="67"/>
      <c r="G158" s="67"/>
      <c r="H158" s="69"/>
      <c r="J158" s="86" t="b">
        <f t="shared" si="6"/>
        <v>1</v>
      </c>
      <c r="K158" s="86" t="str">
        <f>IFERROR(VLOOKUP(H158,'Reference data'!$A$16:$B$18,2,0),"")</f>
        <v/>
      </c>
    </row>
    <row r="159" spans="1:11" x14ac:dyDescent="0.25">
      <c r="A159" s="66"/>
      <c r="B159" s="67"/>
      <c r="C159" s="68" t="str">
        <f t="shared" si="5"/>
        <v/>
      </c>
      <c r="D159" s="67"/>
      <c r="E159" s="67"/>
      <c r="F159" s="67"/>
      <c r="G159" s="67"/>
      <c r="H159" s="69"/>
      <c r="J159" s="86" t="b">
        <f t="shared" si="6"/>
        <v>1</v>
      </c>
      <c r="K159" s="86" t="str">
        <f>IFERROR(VLOOKUP(H159,'Reference data'!$A$16:$B$18,2,0),"")</f>
        <v/>
      </c>
    </row>
    <row r="160" spans="1:11" x14ac:dyDescent="0.25">
      <c r="A160" s="66"/>
      <c r="B160" s="67"/>
      <c r="C160" s="68" t="str">
        <f t="shared" si="5"/>
        <v/>
      </c>
      <c r="D160" s="67"/>
      <c r="E160" s="67"/>
      <c r="F160" s="67"/>
      <c r="G160" s="67"/>
      <c r="H160" s="69"/>
      <c r="J160" s="86" t="b">
        <f t="shared" si="6"/>
        <v>1</v>
      </c>
      <c r="K160" s="86" t="str">
        <f>IFERROR(VLOOKUP(H160,'Reference data'!$A$16:$B$18,2,0),"")</f>
        <v/>
      </c>
    </row>
    <row r="161" spans="1:11" x14ac:dyDescent="0.25">
      <c r="A161" s="66"/>
      <c r="B161" s="67"/>
      <c r="C161" s="68" t="str">
        <f t="shared" si="5"/>
        <v/>
      </c>
      <c r="D161" s="67"/>
      <c r="E161" s="67"/>
      <c r="F161" s="67"/>
      <c r="G161" s="67"/>
      <c r="H161" s="69"/>
      <c r="J161" s="86" t="b">
        <f t="shared" si="6"/>
        <v>1</v>
      </c>
      <c r="K161" s="86" t="str">
        <f>IFERROR(VLOOKUP(H161,'Reference data'!$A$16:$B$18,2,0),"")</f>
        <v/>
      </c>
    </row>
    <row r="162" spans="1:11" x14ac:dyDescent="0.25">
      <c r="A162" s="66"/>
      <c r="B162" s="67"/>
      <c r="C162" s="68" t="str">
        <f t="shared" si="5"/>
        <v/>
      </c>
      <c r="D162" s="67"/>
      <c r="E162" s="67"/>
      <c r="F162" s="67"/>
      <c r="G162" s="67"/>
      <c r="H162" s="69"/>
      <c r="J162" s="86" t="b">
        <f t="shared" si="6"/>
        <v>1</v>
      </c>
      <c r="K162" s="86" t="str">
        <f>IFERROR(VLOOKUP(H162,'Reference data'!$A$16:$B$18,2,0),"")</f>
        <v/>
      </c>
    </row>
    <row r="163" spans="1:11" x14ac:dyDescent="0.25">
      <c r="A163" s="66"/>
      <c r="B163" s="67"/>
      <c r="C163" s="68" t="str">
        <f t="shared" si="5"/>
        <v/>
      </c>
      <c r="D163" s="67"/>
      <c r="E163" s="67"/>
      <c r="F163" s="67"/>
      <c r="G163" s="67"/>
      <c r="H163" s="69"/>
      <c r="J163" s="86" t="b">
        <f t="shared" si="6"/>
        <v>1</v>
      </c>
      <c r="K163" s="86" t="str">
        <f>IFERROR(VLOOKUP(H163,'Reference data'!$A$16:$B$18,2,0),"")</f>
        <v/>
      </c>
    </row>
    <row r="164" spans="1:11" x14ac:dyDescent="0.25">
      <c r="A164" s="66"/>
      <c r="B164" s="67"/>
      <c r="C164" s="68" t="str">
        <f t="shared" si="5"/>
        <v/>
      </c>
      <c r="D164" s="67"/>
      <c r="E164" s="67"/>
      <c r="F164" s="67"/>
      <c r="G164" s="67"/>
      <c r="H164" s="69"/>
      <c r="J164" s="86" t="b">
        <f t="shared" si="6"/>
        <v>1</v>
      </c>
      <c r="K164" s="86" t="str">
        <f>IFERROR(VLOOKUP(H164,'Reference data'!$A$16:$B$18,2,0),"")</f>
        <v/>
      </c>
    </row>
    <row r="165" spans="1:11" x14ac:dyDescent="0.25">
      <c r="A165" s="66"/>
      <c r="B165" s="67"/>
      <c r="C165" s="68" t="str">
        <f t="shared" si="5"/>
        <v/>
      </c>
      <c r="D165" s="67"/>
      <c r="E165" s="67"/>
      <c r="F165" s="67"/>
      <c r="G165" s="67"/>
      <c r="H165" s="69"/>
      <c r="J165" s="86" t="b">
        <f t="shared" si="6"/>
        <v>1</v>
      </c>
      <c r="K165" s="86" t="str">
        <f>IFERROR(VLOOKUP(H165,'Reference data'!$A$16:$B$18,2,0),"")</f>
        <v/>
      </c>
    </row>
    <row r="166" spans="1:11" x14ac:dyDescent="0.25">
      <c r="A166" s="66"/>
      <c r="B166" s="67"/>
      <c r="C166" s="68" t="str">
        <f t="shared" si="5"/>
        <v/>
      </c>
      <c r="D166" s="67"/>
      <c r="E166" s="67"/>
      <c r="F166" s="67"/>
      <c r="G166" s="67"/>
      <c r="H166" s="69"/>
      <c r="J166" s="86" t="b">
        <f t="shared" si="6"/>
        <v>1</v>
      </c>
      <c r="K166" s="86" t="str">
        <f>IFERROR(VLOOKUP(H166,'Reference data'!$A$16:$B$18,2,0),"")</f>
        <v/>
      </c>
    </row>
    <row r="167" spans="1:11" x14ac:dyDescent="0.25">
      <c r="A167" s="66"/>
      <c r="B167" s="67"/>
      <c r="C167" s="68" t="str">
        <f t="shared" si="5"/>
        <v/>
      </c>
      <c r="D167" s="67"/>
      <c r="E167" s="67"/>
      <c r="F167" s="67"/>
      <c r="G167" s="67"/>
      <c r="H167" s="69"/>
      <c r="J167" s="86" t="b">
        <f t="shared" si="6"/>
        <v>1</v>
      </c>
      <c r="K167" s="86" t="str">
        <f>IFERROR(VLOOKUP(H167,'Reference data'!$A$16:$B$18,2,0),"")</f>
        <v/>
      </c>
    </row>
    <row r="168" spans="1:11" x14ac:dyDescent="0.25">
      <c r="A168" s="66"/>
      <c r="B168" s="67"/>
      <c r="C168" s="68" t="str">
        <f t="shared" si="5"/>
        <v/>
      </c>
      <c r="D168" s="67"/>
      <c r="E168" s="67"/>
      <c r="F168" s="67"/>
      <c r="G168" s="67"/>
      <c r="H168" s="69"/>
      <c r="J168" s="86" t="b">
        <f t="shared" si="6"/>
        <v>1</v>
      </c>
      <c r="K168" s="86" t="str">
        <f>IFERROR(VLOOKUP(H168,'Reference data'!$A$16:$B$18,2,0),"")</f>
        <v/>
      </c>
    </row>
    <row r="169" spans="1:11" x14ac:dyDescent="0.25">
      <c r="A169" s="66"/>
      <c r="B169" s="67"/>
      <c r="C169" s="68" t="str">
        <f t="shared" si="5"/>
        <v/>
      </c>
      <c r="D169" s="67"/>
      <c r="E169" s="67"/>
      <c r="F169" s="67"/>
      <c r="G169" s="67"/>
      <c r="H169" s="69"/>
      <c r="J169" s="86" t="b">
        <f t="shared" si="6"/>
        <v>1</v>
      </c>
      <c r="K169" s="86" t="str">
        <f>IFERROR(VLOOKUP(H169,'Reference data'!$A$16:$B$18,2,0),"")</f>
        <v/>
      </c>
    </row>
    <row r="170" spans="1:11" x14ac:dyDescent="0.25">
      <c r="A170" s="66"/>
      <c r="B170" s="67"/>
      <c r="C170" s="68" t="str">
        <f t="shared" si="5"/>
        <v/>
      </c>
      <c r="D170" s="67"/>
      <c r="E170" s="67"/>
      <c r="F170" s="67"/>
      <c r="G170" s="67"/>
      <c r="H170" s="69"/>
      <c r="J170" s="86" t="b">
        <f t="shared" si="6"/>
        <v>1</v>
      </c>
      <c r="K170" s="86" t="str">
        <f>IFERROR(VLOOKUP(H170,'Reference data'!$A$16:$B$18,2,0),"")</f>
        <v/>
      </c>
    </row>
    <row r="171" spans="1:11" x14ac:dyDescent="0.25">
      <c r="A171" s="66"/>
      <c r="B171" s="67"/>
      <c r="C171" s="68" t="str">
        <f t="shared" si="5"/>
        <v/>
      </c>
      <c r="D171" s="67"/>
      <c r="E171" s="67"/>
      <c r="F171" s="67"/>
      <c r="G171" s="67"/>
      <c r="H171" s="69"/>
      <c r="J171" s="86" t="b">
        <f t="shared" si="6"/>
        <v>1</v>
      </c>
      <c r="K171" s="86" t="str">
        <f>IFERROR(VLOOKUP(H171,'Reference data'!$A$16:$B$18,2,0),"")</f>
        <v/>
      </c>
    </row>
    <row r="172" spans="1:11" x14ac:dyDescent="0.25">
      <c r="A172" s="66"/>
      <c r="B172" s="67"/>
      <c r="C172" s="68" t="str">
        <f t="shared" si="5"/>
        <v/>
      </c>
      <c r="D172" s="67"/>
      <c r="E172" s="67"/>
      <c r="F172" s="67"/>
      <c r="G172" s="67"/>
      <c r="H172" s="69"/>
      <c r="J172" s="86" t="b">
        <f t="shared" si="6"/>
        <v>1</v>
      </c>
      <c r="K172" s="86" t="str">
        <f>IFERROR(VLOOKUP(H172,'Reference data'!$A$16:$B$18,2,0),"")</f>
        <v/>
      </c>
    </row>
    <row r="173" spans="1:11" x14ac:dyDescent="0.25">
      <c r="A173" s="66"/>
      <c r="B173" s="67"/>
      <c r="C173" s="68" t="str">
        <f t="shared" si="5"/>
        <v/>
      </c>
      <c r="D173" s="67"/>
      <c r="E173" s="67"/>
      <c r="F173" s="67"/>
      <c r="G173" s="67"/>
      <c r="H173" s="69"/>
      <c r="J173" s="86" t="b">
        <f t="shared" si="6"/>
        <v>1</v>
      </c>
      <c r="K173" s="86" t="str">
        <f>IFERROR(VLOOKUP(H173,'Reference data'!$A$16:$B$18,2,0),"")</f>
        <v/>
      </c>
    </row>
    <row r="174" spans="1:11" x14ac:dyDescent="0.25">
      <c r="A174" s="66"/>
      <c r="B174" s="67"/>
      <c r="C174" s="68" t="str">
        <f t="shared" si="5"/>
        <v/>
      </c>
      <c r="D174" s="67"/>
      <c r="E174" s="67"/>
      <c r="F174" s="67"/>
      <c r="G174" s="67"/>
      <c r="H174" s="69"/>
      <c r="J174" s="86" t="b">
        <f t="shared" si="6"/>
        <v>1</v>
      </c>
      <c r="K174" s="86" t="str">
        <f>IFERROR(VLOOKUP(H174,'Reference data'!$A$16:$B$18,2,0),"")</f>
        <v/>
      </c>
    </row>
    <row r="175" spans="1:11" x14ac:dyDescent="0.25">
      <c r="A175" s="66"/>
      <c r="B175" s="67"/>
      <c r="C175" s="68" t="str">
        <f t="shared" si="5"/>
        <v/>
      </c>
      <c r="D175" s="67"/>
      <c r="E175" s="67"/>
      <c r="F175" s="67"/>
      <c r="G175" s="67"/>
      <c r="H175" s="69"/>
      <c r="J175" s="86" t="b">
        <f t="shared" si="6"/>
        <v>1</v>
      </c>
      <c r="K175" s="86" t="str">
        <f>IFERROR(VLOOKUP(H175,'Reference data'!$A$16:$B$18,2,0),"")</f>
        <v/>
      </c>
    </row>
    <row r="176" spans="1:11" x14ac:dyDescent="0.25">
      <c r="A176" s="66"/>
      <c r="B176" s="67"/>
      <c r="C176" s="68" t="str">
        <f t="shared" si="5"/>
        <v/>
      </c>
      <c r="D176" s="67"/>
      <c r="E176" s="67"/>
      <c r="F176" s="67"/>
      <c r="G176" s="67"/>
      <c r="H176" s="69"/>
      <c r="J176" s="86" t="b">
        <f t="shared" si="6"/>
        <v>1</v>
      </c>
      <c r="K176" s="86" t="str">
        <f>IFERROR(VLOOKUP(H176,'Reference data'!$A$16:$B$18,2,0),"")</f>
        <v/>
      </c>
    </row>
    <row r="177" spans="1:11" x14ac:dyDescent="0.25">
      <c r="A177" s="66"/>
      <c r="B177" s="67"/>
      <c r="C177" s="68" t="str">
        <f t="shared" si="5"/>
        <v/>
      </c>
      <c r="D177" s="67"/>
      <c r="E177" s="67"/>
      <c r="F177" s="67"/>
      <c r="G177" s="67"/>
      <c r="H177" s="69"/>
      <c r="J177" s="86" t="b">
        <f t="shared" si="6"/>
        <v>1</v>
      </c>
      <c r="K177" s="86" t="str">
        <f>IFERROR(VLOOKUP(H177,'Reference data'!$A$16:$B$18,2,0),"")</f>
        <v/>
      </c>
    </row>
    <row r="178" spans="1:11" x14ac:dyDescent="0.25">
      <c r="A178" s="66"/>
      <c r="B178" s="67"/>
      <c r="C178" s="68" t="str">
        <f t="shared" si="5"/>
        <v/>
      </c>
      <c r="D178" s="67"/>
      <c r="E178" s="67"/>
      <c r="F178" s="67"/>
      <c r="G178" s="67"/>
      <c r="H178" s="69"/>
      <c r="J178" s="86" t="b">
        <f t="shared" si="6"/>
        <v>1</v>
      </c>
      <c r="K178" s="86" t="str">
        <f>IFERROR(VLOOKUP(H178,'Reference data'!$A$16:$B$18,2,0),"")</f>
        <v/>
      </c>
    </row>
    <row r="179" spans="1:11" x14ac:dyDescent="0.25">
      <c r="A179" s="66"/>
      <c r="B179" s="67"/>
      <c r="C179" s="68" t="str">
        <f t="shared" si="5"/>
        <v/>
      </c>
      <c r="D179" s="67"/>
      <c r="E179" s="67"/>
      <c r="F179" s="67"/>
      <c r="G179" s="67"/>
      <c r="H179" s="69"/>
      <c r="J179" s="86" t="b">
        <f t="shared" si="6"/>
        <v>1</v>
      </c>
      <c r="K179" s="86" t="str">
        <f>IFERROR(VLOOKUP(H179,'Reference data'!$A$16:$B$18,2,0),"")</f>
        <v/>
      </c>
    </row>
    <row r="180" spans="1:11" x14ac:dyDescent="0.25">
      <c r="A180" s="66"/>
      <c r="B180" s="67"/>
      <c r="C180" s="68" t="str">
        <f t="shared" si="5"/>
        <v/>
      </c>
      <c r="D180" s="67"/>
      <c r="E180" s="67"/>
      <c r="F180" s="67"/>
      <c r="G180" s="67"/>
      <c r="H180" s="69"/>
      <c r="J180" s="86" t="b">
        <f t="shared" si="6"/>
        <v>1</v>
      </c>
      <c r="K180" s="86" t="str">
        <f>IFERROR(VLOOKUP(H180,'Reference data'!$A$16:$B$18,2,0),"")</f>
        <v/>
      </c>
    </row>
    <row r="181" spans="1:11" x14ac:dyDescent="0.25">
      <c r="A181" s="66"/>
      <c r="B181" s="67"/>
      <c r="C181" s="68" t="str">
        <f t="shared" si="5"/>
        <v/>
      </c>
      <c r="D181" s="67"/>
      <c r="E181" s="67"/>
      <c r="F181" s="67"/>
      <c r="G181" s="67"/>
      <c r="H181" s="69"/>
      <c r="J181" s="86" t="b">
        <f t="shared" si="6"/>
        <v>1</v>
      </c>
      <c r="K181" s="86" t="str">
        <f>IFERROR(VLOOKUP(H181,'Reference data'!$A$16:$B$18,2,0),"")</f>
        <v/>
      </c>
    </row>
    <row r="182" spans="1:11" x14ac:dyDescent="0.25">
      <c r="A182" s="66"/>
      <c r="B182" s="67"/>
      <c r="C182" s="68" t="str">
        <f t="shared" si="5"/>
        <v/>
      </c>
      <c r="D182" s="67"/>
      <c r="E182" s="67"/>
      <c r="F182" s="67"/>
      <c r="G182" s="67"/>
      <c r="H182" s="69"/>
      <c r="J182" s="86" t="b">
        <f t="shared" si="6"/>
        <v>1</v>
      </c>
      <c r="K182" s="86" t="str">
        <f>IFERROR(VLOOKUP(H182,'Reference data'!$A$16:$B$18,2,0),"")</f>
        <v/>
      </c>
    </row>
    <row r="183" spans="1:11" x14ac:dyDescent="0.25">
      <c r="A183" s="66"/>
      <c r="B183" s="67"/>
      <c r="C183" s="68" t="str">
        <f t="shared" si="5"/>
        <v/>
      </c>
      <c r="D183" s="67"/>
      <c r="E183" s="67"/>
      <c r="F183" s="67"/>
      <c r="G183" s="67"/>
      <c r="H183" s="69"/>
      <c r="J183" s="86" t="b">
        <f t="shared" si="6"/>
        <v>1</v>
      </c>
      <c r="K183" s="86" t="str">
        <f>IFERROR(VLOOKUP(H183,'Reference data'!$A$16:$B$18,2,0),"")</f>
        <v/>
      </c>
    </row>
    <row r="184" spans="1:11" x14ac:dyDescent="0.25">
      <c r="A184" s="66"/>
      <c r="B184" s="67"/>
      <c r="C184" s="68" t="str">
        <f t="shared" si="5"/>
        <v/>
      </c>
      <c r="D184" s="67"/>
      <c r="E184" s="67"/>
      <c r="F184" s="67"/>
      <c r="G184" s="67"/>
      <c r="H184" s="69"/>
      <c r="J184" s="86" t="b">
        <f t="shared" si="6"/>
        <v>1</v>
      </c>
      <c r="K184" s="86" t="str">
        <f>IFERROR(VLOOKUP(H184,'Reference data'!$A$16:$B$18,2,0),"")</f>
        <v/>
      </c>
    </row>
    <row r="185" spans="1:11" x14ac:dyDescent="0.25">
      <c r="A185" s="66"/>
      <c r="B185" s="67"/>
      <c r="C185" s="68" t="str">
        <f t="shared" si="5"/>
        <v/>
      </c>
      <c r="D185" s="67"/>
      <c r="E185" s="67"/>
      <c r="F185" s="67"/>
      <c r="G185" s="67"/>
      <c r="H185" s="69"/>
      <c r="J185" s="86" t="b">
        <f t="shared" si="6"/>
        <v>1</v>
      </c>
      <c r="K185" s="86" t="str">
        <f>IFERROR(VLOOKUP(H185,'Reference data'!$A$16:$B$18,2,0),"")</f>
        <v/>
      </c>
    </row>
    <row r="186" spans="1:11" x14ac:dyDescent="0.25">
      <c r="A186" s="66"/>
      <c r="B186" s="67"/>
      <c r="C186" s="68" t="str">
        <f t="shared" si="5"/>
        <v/>
      </c>
      <c r="D186" s="67"/>
      <c r="E186" s="67"/>
      <c r="F186" s="67"/>
      <c r="G186" s="67"/>
      <c r="H186" s="69"/>
      <c r="J186" s="86" t="b">
        <f t="shared" si="6"/>
        <v>1</v>
      </c>
      <c r="K186" s="86" t="str">
        <f>IFERROR(VLOOKUP(H186,'Reference data'!$A$16:$B$18,2,0),"")</f>
        <v/>
      </c>
    </row>
    <row r="187" spans="1:11" x14ac:dyDescent="0.25">
      <c r="A187" s="66"/>
      <c r="B187" s="67"/>
      <c r="C187" s="68" t="str">
        <f t="shared" si="5"/>
        <v/>
      </c>
      <c r="D187" s="67"/>
      <c r="E187" s="67"/>
      <c r="F187" s="67"/>
      <c r="G187" s="67"/>
      <c r="H187" s="69"/>
      <c r="J187" s="86" t="b">
        <f t="shared" si="6"/>
        <v>1</v>
      </c>
      <c r="K187" s="86" t="str">
        <f>IFERROR(VLOOKUP(H187,'Reference data'!$A$16:$B$18,2,0),"")</f>
        <v/>
      </c>
    </row>
    <row r="188" spans="1:11" x14ac:dyDescent="0.25">
      <c r="A188" s="66"/>
      <c r="B188" s="67"/>
      <c r="C188" s="68" t="str">
        <f t="shared" si="5"/>
        <v/>
      </c>
      <c r="D188" s="67"/>
      <c r="E188" s="67"/>
      <c r="F188" s="67"/>
      <c r="G188" s="67"/>
      <c r="H188" s="69"/>
      <c r="J188" s="86" t="b">
        <f t="shared" si="6"/>
        <v>1</v>
      </c>
      <c r="K188" s="86" t="str">
        <f>IFERROR(VLOOKUP(H188,'Reference data'!$A$16:$B$18,2,0),"")</f>
        <v/>
      </c>
    </row>
    <row r="189" spans="1:11" x14ac:dyDescent="0.25">
      <c r="A189" s="66"/>
      <c r="B189" s="67"/>
      <c r="C189" s="68" t="str">
        <f t="shared" si="5"/>
        <v/>
      </c>
      <c r="D189" s="67"/>
      <c r="E189" s="67"/>
      <c r="F189" s="67"/>
      <c r="G189" s="67"/>
      <c r="H189" s="69"/>
      <c r="J189" s="86" t="b">
        <f t="shared" si="6"/>
        <v>1</v>
      </c>
      <c r="K189" s="86" t="str">
        <f>IFERROR(VLOOKUP(H189,'Reference data'!$A$16:$B$18,2,0),"")</f>
        <v/>
      </c>
    </row>
    <row r="190" spans="1:11" x14ac:dyDescent="0.25">
      <c r="A190" s="66"/>
      <c r="B190" s="67"/>
      <c r="C190" s="68" t="str">
        <f t="shared" si="5"/>
        <v/>
      </c>
      <c r="D190" s="67"/>
      <c r="E190" s="67"/>
      <c r="F190" s="67"/>
      <c r="G190" s="67"/>
      <c r="H190" s="69"/>
      <c r="J190" s="86" t="b">
        <f t="shared" si="6"/>
        <v>1</v>
      </c>
      <c r="K190" s="86" t="str">
        <f>IFERROR(VLOOKUP(H190,'Reference data'!$A$16:$B$18,2,0),"")</f>
        <v/>
      </c>
    </row>
    <row r="191" spans="1:11" x14ac:dyDescent="0.25">
      <c r="A191" s="66"/>
      <c r="B191" s="67"/>
      <c r="C191" s="68" t="str">
        <f t="shared" si="5"/>
        <v/>
      </c>
      <c r="D191" s="67"/>
      <c r="E191" s="67"/>
      <c r="F191" s="67"/>
      <c r="G191" s="67"/>
      <c r="H191" s="69"/>
      <c r="J191" s="86" t="b">
        <f t="shared" si="6"/>
        <v>1</v>
      </c>
      <c r="K191" s="86" t="str">
        <f>IFERROR(VLOOKUP(H191,'Reference data'!$A$16:$B$18,2,0),"")</f>
        <v/>
      </c>
    </row>
    <row r="192" spans="1:11" x14ac:dyDescent="0.25">
      <c r="A192" s="66"/>
      <c r="B192" s="67"/>
      <c r="C192" s="68" t="str">
        <f t="shared" si="5"/>
        <v/>
      </c>
      <c r="D192" s="67"/>
      <c r="E192" s="67"/>
      <c r="F192" s="67"/>
      <c r="G192" s="67"/>
      <c r="H192" s="69"/>
      <c r="J192" s="86" t="b">
        <f t="shared" si="6"/>
        <v>1</v>
      </c>
      <c r="K192" s="86" t="str">
        <f>IFERROR(VLOOKUP(H192,'Reference data'!$A$16:$B$18,2,0),"")</f>
        <v/>
      </c>
    </row>
    <row r="193" spans="1:11" x14ac:dyDescent="0.25">
      <c r="A193" s="66"/>
      <c r="B193" s="67"/>
      <c r="C193" s="68" t="str">
        <f t="shared" si="5"/>
        <v/>
      </c>
      <c r="D193" s="67"/>
      <c r="E193" s="67"/>
      <c r="F193" s="67"/>
      <c r="G193" s="67"/>
      <c r="H193" s="69"/>
      <c r="J193" s="86" t="b">
        <f t="shared" si="6"/>
        <v>1</v>
      </c>
      <c r="K193" s="86" t="str">
        <f>IFERROR(VLOOKUP(H193,'Reference data'!$A$16:$B$18,2,0),"")</f>
        <v/>
      </c>
    </row>
    <row r="194" spans="1:11" x14ac:dyDescent="0.25">
      <c r="A194" s="66"/>
      <c r="B194" s="67"/>
      <c r="C194" s="68" t="str">
        <f t="shared" si="5"/>
        <v/>
      </c>
      <c r="D194" s="67"/>
      <c r="E194" s="67"/>
      <c r="F194" s="67"/>
      <c r="G194" s="67"/>
      <c r="H194" s="69"/>
      <c r="J194" s="86" t="b">
        <f t="shared" si="6"/>
        <v>1</v>
      </c>
      <c r="K194" s="86" t="str">
        <f>IFERROR(VLOOKUP(H194,'Reference data'!$A$16:$B$18,2,0),"")</f>
        <v/>
      </c>
    </row>
    <row r="195" spans="1:11" x14ac:dyDescent="0.25">
      <c r="A195" s="66"/>
      <c r="B195" s="67"/>
      <c r="C195" s="68" t="str">
        <f t="shared" si="5"/>
        <v/>
      </c>
      <c r="D195" s="67"/>
      <c r="E195" s="67"/>
      <c r="F195" s="67"/>
      <c r="G195" s="67"/>
      <c r="H195" s="69"/>
      <c r="J195" s="86" t="b">
        <f t="shared" si="6"/>
        <v>1</v>
      </c>
      <c r="K195" s="86" t="str">
        <f>IFERROR(VLOOKUP(H195,'Reference data'!$A$16:$B$18,2,0),"")</f>
        <v/>
      </c>
    </row>
    <row r="196" spans="1:11" x14ac:dyDescent="0.25">
      <c r="A196" s="66"/>
      <c r="B196" s="67"/>
      <c r="C196" s="68" t="str">
        <f t="shared" ref="C196:C213" si="7">IFERROR(VLOOKUP(B196,PROFILE_LOOKUP,2,0),"")</f>
        <v/>
      </c>
      <c r="D196" s="67"/>
      <c r="E196" s="67"/>
      <c r="F196" s="67"/>
      <c r="G196" s="67"/>
      <c r="H196" s="69"/>
      <c r="J196" s="86" t="b">
        <f t="shared" si="6"/>
        <v>1</v>
      </c>
      <c r="K196" s="86" t="str">
        <f>IFERROR(VLOOKUP(H196,'Reference data'!$A$16:$B$18,2,0),"")</f>
        <v/>
      </c>
    </row>
    <row r="197" spans="1:11" x14ac:dyDescent="0.25">
      <c r="A197" s="66"/>
      <c r="B197" s="67"/>
      <c r="C197" s="68" t="str">
        <f t="shared" si="7"/>
        <v/>
      </c>
      <c r="D197" s="67"/>
      <c r="E197" s="67"/>
      <c r="F197" s="67"/>
      <c r="G197" s="67"/>
      <c r="H197" s="69"/>
      <c r="J197" s="86" t="b">
        <f t="shared" ref="J197:J213" si="8">IF(AND(A197&lt;&gt;"",OR(B197="",E197="",F197="",G197="",H197="")),FALSE,TRUE)</f>
        <v>1</v>
      </c>
      <c r="K197" s="86" t="str">
        <f>IFERROR(VLOOKUP(H197,'Reference data'!$A$16:$B$18,2,0),"")</f>
        <v/>
      </c>
    </row>
    <row r="198" spans="1:11" x14ac:dyDescent="0.25">
      <c r="A198" s="66"/>
      <c r="B198" s="67"/>
      <c r="C198" s="68" t="str">
        <f t="shared" si="7"/>
        <v/>
      </c>
      <c r="D198" s="67"/>
      <c r="E198" s="67"/>
      <c r="F198" s="67"/>
      <c r="G198" s="67"/>
      <c r="H198" s="69"/>
      <c r="J198" s="86" t="b">
        <f t="shared" si="8"/>
        <v>1</v>
      </c>
      <c r="K198" s="86" t="str">
        <f>IFERROR(VLOOKUP(H198,'Reference data'!$A$16:$B$18,2,0),"")</f>
        <v/>
      </c>
    </row>
    <row r="199" spans="1:11" x14ac:dyDescent="0.25">
      <c r="A199" s="66"/>
      <c r="B199" s="67"/>
      <c r="C199" s="68" t="str">
        <f t="shared" si="7"/>
        <v/>
      </c>
      <c r="D199" s="67"/>
      <c r="E199" s="67"/>
      <c r="F199" s="67"/>
      <c r="G199" s="67"/>
      <c r="H199" s="69"/>
      <c r="J199" s="86" t="b">
        <f t="shared" si="8"/>
        <v>1</v>
      </c>
      <c r="K199" s="86" t="str">
        <f>IFERROR(VLOOKUP(H199,'Reference data'!$A$16:$B$18,2,0),"")</f>
        <v/>
      </c>
    </row>
    <row r="200" spans="1:11" x14ac:dyDescent="0.25">
      <c r="A200" s="66"/>
      <c r="B200" s="67"/>
      <c r="C200" s="68" t="str">
        <f t="shared" si="7"/>
        <v/>
      </c>
      <c r="D200" s="67"/>
      <c r="E200" s="67"/>
      <c r="F200" s="67"/>
      <c r="G200" s="67"/>
      <c r="H200" s="69"/>
      <c r="J200" s="86" t="b">
        <f t="shared" si="8"/>
        <v>1</v>
      </c>
      <c r="K200" s="86" t="str">
        <f>IFERROR(VLOOKUP(H200,'Reference data'!$A$16:$B$18,2,0),"")</f>
        <v/>
      </c>
    </row>
    <row r="201" spans="1:11" x14ac:dyDescent="0.25">
      <c r="A201" s="66"/>
      <c r="B201" s="67"/>
      <c r="C201" s="68" t="str">
        <f t="shared" si="7"/>
        <v/>
      </c>
      <c r="D201" s="67"/>
      <c r="E201" s="67"/>
      <c r="F201" s="67"/>
      <c r="G201" s="67"/>
      <c r="H201" s="69"/>
      <c r="J201" s="86" t="b">
        <f t="shared" si="8"/>
        <v>1</v>
      </c>
      <c r="K201" s="86" t="str">
        <f>IFERROR(VLOOKUP(H201,'Reference data'!$A$16:$B$18,2,0),"")</f>
        <v/>
      </c>
    </row>
    <row r="202" spans="1:11" x14ac:dyDescent="0.25">
      <c r="A202" s="66"/>
      <c r="B202" s="67"/>
      <c r="C202" s="68" t="str">
        <f t="shared" si="7"/>
        <v/>
      </c>
      <c r="D202" s="67"/>
      <c r="E202" s="67"/>
      <c r="F202" s="67"/>
      <c r="G202" s="67"/>
      <c r="H202" s="69"/>
      <c r="J202" s="86" t="b">
        <f t="shared" si="8"/>
        <v>1</v>
      </c>
      <c r="K202" s="86" t="str">
        <f>IFERROR(VLOOKUP(H202,'Reference data'!$A$16:$B$18,2,0),"")</f>
        <v/>
      </c>
    </row>
    <row r="203" spans="1:11" x14ac:dyDescent="0.25">
      <c r="A203" s="66"/>
      <c r="B203" s="67"/>
      <c r="C203" s="68" t="str">
        <f t="shared" si="7"/>
        <v/>
      </c>
      <c r="D203" s="67"/>
      <c r="E203" s="67"/>
      <c r="F203" s="67"/>
      <c r="G203" s="67"/>
      <c r="H203" s="69"/>
      <c r="J203" s="86" t="b">
        <f t="shared" si="8"/>
        <v>1</v>
      </c>
      <c r="K203" s="86" t="str">
        <f>IFERROR(VLOOKUP(H203,'Reference data'!$A$16:$B$18,2,0),"")</f>
        <v/>
      </c>
    </row>
    <row r="204" spans="1:11" x14ac:dyDescent="0.25">
      <c r="A204" s="66"/>
      <c r="B204" s="67"/>
      <c r="C204" s="68" t="str">
        <f t="shared" si="7"/>
        <v/>
      </c>
      <c r="D204" s="67"/>
      <c r="E204" s="67"/>
      <c r="F204" s="67"/>
      <c r="G204" s="67"/>
      <c r="H204" s="69"/>
      <c r="J204" s="86" t="b">
        <f t="shared" si="8"/>
        <v>1</v>
      </c>
      <c r="K204" s="86" t="str">
        <f>IFERROR(VLOOKUP(H204,'Reference data'!$A$16:$B$18,2,0),"")</f>
        <v/>
      </c>
    </row>
    <row r="205" spans="1:11" x14ac:dyDescent="0.25">
      <c r="A205" s="66"/>
      <c r="B205" s="67"/>
      <c r="C205" s="68" t="str">
        <f t="shared" si="7"/>
        <v/>
      </c>
      <c r="D205" s="67"/>
      <c r="E205" s="67"/>
      <c r="F205" s="67"/>
      <c r="G205" s="67"/>
      <c r="H205" s="69"/>
      <c r="J205" s="86" t="b">
        <f t="shared" si="8"/>
        <v>1</v>
      </c>
      <c r="K205" s="86" t="str">
        <f>IFERROR(VLOOKUP(H205,'Reference data'!$A$16:$B$18,2,0),"")</f>
        <v/>
      </c>
    </row>
    <row r="206" spans="1:11" x14ac:dyDescent="0.25">
      <c r="A206" s="66"/>
      <c r="B206" s="67"/>
      <c r="C206" s="68" t="str">
        <f t="shared" si="7"/>
        <v/>
      </c>
      <c r="D206" s="67"/>
      <c r="E206" s="67"/>
      <c r="F206" s="67"/>
      <c r="G206" s="67"/>
      <c r="H206" s="69"/>
      <c r="J206" s="86" t="b">
        <f t="shared" si="8"/>
        <v>1</v>
      </c>
      <c r="K206" s="86" t="str">
        <f>IFERROR(VLOOKUP(H206,'Reference data'!$A$16:$B$18,2,0),"")</f>
        <v/>
      </c>
    </row>
    <row r="207" spans="1:11" x14ac:dyDescent="0.25">
      <c r="A207" s="66"/>
      <c r="B207" s="67"/>
      <c r="C207" s="68" t="str">
        <f t="shared" si="7"/>
        <v/>
      </c>
      <c r="D207" s="67"/>
      <c r="E207" s="67"/>
      <c r="F207" s="67"/>
      <c r="G207" s="67"/>
      <c r="H207" s="69"/>
      <c r="J207" s="86" t="b">
        <f t="shared" si="8"/>
        <v>1</v>
      </c>
      <c r="K207" s="86" t="str">
        <f>IFERROR(VLOOKUP(H207,'Reference data'!$A$16:$B$18,2,0),"")</f>
        <v/>
      </c>
    </row>
    <row r="208" spans="1:11" x14ac:dyDescent="0.25">
      <c r="A208" s="66"/>
      <c r="B208" s="67"/>
      <c r="C208" s="68" t="str">
        <f t="shared" si="7"/>
        <v/>
      </c>
      <c r="D208" s="67"/>
      <c r="E208" s="67"/>
      <c r="F208" s="67"/>
      <c r="G208" s="67"/>
      <c r="H208" s="69"/>
      <c r="J208" s="86" t="b">
        <f t="shared" si="8"/>
        <v>1</v>
      </c>
      <c r="K208" s="86" t="str">
        <f>IFERROR(VLOOKUP(H208,'Reference data'!$A$16:$B$18,2,0),"")</f>
        <v/>
      </c>
    </row>
    <row r="209" spans="1:11" x14ac:dyDescent="0.25">
      <c r="A209" s="66"/>
      <c r="B209" s="67"/>
      <c r="C209" s="68" t="str">
        <f t="shared" si="7"/>
        <v/>
      </c>
      <c r="D209" s="67"/>
      <c r="E209" s="67"/>
      <c r="F209" s="67"/>
      <c r="G209" s="67"/>
      <c r="H209" s="69"/>
      <c r="J209" s="86" t="b">
        <f t="shared" si="8"/>
        <v>1</v>
      </c>
      <c r="K209" s="86" t="str">
        <f>IFERROR(VLOOKUP(H209,'Reference data'!$A$16:$B$18,2,0),"")</f>
        <v/>
      </c>
    </row>
    <row r="210" spans="1:11" x14ac:dyDescent="0.25">
      <c r="A210" s="66"/>
      <c r="B210" s="67"/>
      <c r="C210" s="68" t="str">
        <f t="shared" si="7"/>
        <v/>
      </c>
      <c r="D210" s="67"/>
      <c r="E210" s="67"/>
      <c r="F210" s="67"/>
      <c r="G210" s="67"/>
      <c r="H210" s="69"/>
      <c r="J210" s="86" t="b">
        <f t="shared" si="8"/>
        <v>1</v>
      </c>
      <c r="K210" s="86" t="str">
        <f>IFERROR(VLOOKUP(H210,'Reference data'!$A$16:$B$18,2,0),"")</f>
        <v/>
      </c>
    </row>
    <row r="211" spans="1:11" x14ac:dyDescent="0.25">
      <c r="A211" s="66"/>
      <c r="B211" s="67"/>
      <c r="C211" s="68" t="str">
        <f t="shared" si="7"/>
        <v/>
      </c>
      <c r="D211" s="67"/>
      <c r="E211" s="67"/>
      <c r="F211" s="67"/>
      <c r="G211" s="67"/>
      <c r="H211" s="69"/>
      <c r="J211" s="86" t="b">
        <f t="shared" si="8"/>
        <v>1</v>
      </c>
      <c r="K211" s="86" t="str">
        <f>IFERROR(VLOOKUP(H211,'Reference data'!$A$16:$B$18,2,0),"")</f>
        <v/>
      </c>
    </row>
    <row r="212" spans="1:11" x14ac:dyDescent="0.25">
      <c r="A212" s="66"/>
      <c r="B212" s="67"/>
      <c r="C212" s="68" t="str">
        <f t="shared" si="7"/>
        <v/>
      </c>
      <c r="D212" s="67"/>
      <c r="E212" s="67"/>
      <c r="F212" s="67"/>
      <c r="G212" s="67"/>
      <c r="H212" s="69"/>
      <c r="J212" s="86" t="b">
        <f t="shared" si="8"/>
        <v>1</v>
      </c>
      <c r="K212" s="86" t="str">
        <f>IFERROR(VLOOKUP(H212,'Reference data'!$A$16:$B$18,2,0),"")</f>
        <v/>
      </c>
    </row>
    <row r="213" spans="1:11" ht="15.75" thickBot="1" x14ac:dyDescent="0.3">
      <c r="A213" s="70"/>
      <c r="B213" s="71"/>
      <c r="C213" s="72" t="str">
        <f t="shared" si="7"/>
        <v/>
      </c>
      <c r="D213" s="71"/>
      <c r="E213" s="71"/>
      <c r="F213" s="71"/>
      <c r="G213" s="71"/>
      <c r="H213" s="73"/>
      <c r="J213" s="86" t="b">
        <f t="shared" si="8"/>
        <v>1</v>
      </c>
      <c r="K213" s="86" t="str">
        <f>IFERROR(VLOOKUP(H213,'Reference data'!$A$16:$B$18,2,0),"")</f>
        <v/>
      </c>
    </row>
    <row r="214" spans="1:11" x14ac:dyDescent="0.25">
      <c r="A214" s="108"/>
      <c r="B214" s="108"/>
      <c r="D214" s="108"/>
      <c r="E214" s="108"/>
      <c r="F214" s="108"/>
      <c r="G214" s="108"/>
      <c r="H214" s="108"/>
    </row>
  </sheetData>
  <sortState ref="B5:B35">
    <sortCondition ref="B5:B35"/>
  </sortState>
  <mergeCells count="2">
    <mergeCell ref="A2:H2"/>
    <mergeCell ref="B4:C4"/>
  </mergeCells>
  <conditionalFormatting sqref="B10:C213 J5:K9 R5:S9 Z5:AA9 AH5:AI9 AP5:AQ9 AX5:AY9 BF5:BG9 BN5:BO9 BV5:BW9 CD5:CE9 CL5:CM9 CT5:CU9 DB5:DC9 DJ5:DK9 DR5:DS9 DZ5:EA9 EH5:EI9 EP5:EQ9 EX5:EY9 FF5:FG9 FN5:FO9 FV5:FW9 GD5:GE9 GL5:GM9 GT5:GU9 HB5:HC9 HJ5:HK9 HR5:HS9 HZ5:IA9 IH5:II9 IP5:IQ9 IX5:IY9 JF5:JG9 JN5:JO9 JV5:JW9 KD5:KE9 KL5:KM9 KT5:KU9 LB5:LC9 LJ5:LK9 LR5:LS9 LZ5:MA9 MH5:MI9 MP5:MQ9 MX5:MY9 NF5:NG9 NN5:NO9 NV5:NW9 OD5:OE9 OL5:OM9 OT5:OU9 PB5:PC9 PJ5:PK9 PR5:PS9 PZ5:QA9 QH5:QI9 QP5:QQ9 QX5:QY9 RF5:RG9 RN5:RO9 RV5:RW9 SD5:SE9 SL5:SM9 ST5:SU9 TB5:TC9 TJ5:TK9 TR5:TS9 TZ5:UA9 UH5:UI9 UP5:UQ9 UX5:UY9 VF5:VG9 VN5:VO9 VV5:VW9 WD5:WE9 WL5:WM9 WT5:WU9 XB5:XC9 XJ5:XK9 XR5:XS9 XZ5:YA9 YH5:YI9 YP5:YQ9 YX5:YY9 ZF5:ZG9 ZN5:ZO9 ZV5:ZW9 AAD5:AAE9 AAL5:AAM9 AAT5:AAU9 ABB5:ABC9 ABJ5:ABK9 ABR5:ABS9 ABZ5:ACA9 ACH5:ACI9 ACP5:ACQ9 ACX5:ACY9 ADF5:ADG9 ADN5:ADO9 ADV5:ADW9 AED5:AEE9 AEL5:AEM9 AET5:AEU9 AFB5:AFC9 AFJ5:AFK9 AFR5:AFS9 AFZ5:AGA9 AGH5:AGI9 AGP5:AGQ9 AGX5:AGY9 AHF5:AHG9 AHN5:AHO9 AHV5:AHW9 AID5:AIE9 AIL5:AIM9 AIT5:AIU9 AJB5:AJC9 AJJ5:AJK9 AJR5:AJS9 AJZ5:AKA9 AKH5:AKI9 AKP5:AKQ9 AKX5:AKY9 ALF5:ALG9 ALN5:ALO9 ALV5:ALW9 AMD5:AME9 AML5:AMM9 AMT5:AMU9 ANB5:ANC9 ANJ5:ANK9 ANR5:ANS9 ANZ5:AOA9 AOH5:AOI9 AOP5:AOQ9 AOX5:AOY9 APF5:APG9 APN5:APO9 APV5:APW9 AQD5:AQE9 AQL5:AQM9 AQT5:AQU9 ARB5:ARC9 ARJ5:ARK9 ARR5:ARS9 ARZ5:ASA9 ASH5:ASI9 ASP5:ASQ9 ASX5:ASY9 ATF5:ATG9 ATN5:ATO9 ATV5:ATW9 AUD5:AUE9 AUL5:AUM9 AUT5:AUU9 AVB5:AVC9 AVJ5:AVK9 AVR5:AVS9 AVZ5:AWA9 AWH5:AWI9 AWP5:AWQ9 AWX5:AWY9 AXF5:AXG9 AXN5:AXO9 AXV5:AXW9 AYD5:AYE9 AYL5:AYM9 AYT5:AYU9 AZB5:AZC9 AZJ5:AZK9 AZR5:AZS9 AZZ5:BAA9 BAH5:BAI9 BAP5:BAQ9 BAX5:BAY9 BBF5:BBG9 BBN5:BBO9 BBV5:BBW9 BCD5:BCE9 BCL5:BCM9 BCT5:BCU9 BDB5:BDC9 BDJ5:BDK9 BDR5:BDS9 BDZ5:BEA9 BEH5:BEI9 BEP5:BEQ9 BEX5:BEY9 BFF5:BFG9 BFN5:BFO9 BFV5:BFW9 BGD5:BGE9 BGL5:BGM9 BGT5:BGU9 BHB5:BHC9 BHJ5:BHK9 BHR5:BHS9 BHZ5:BIA9 BIH5:BII9 BIP5:BIQ9 BIX5:BIY9 BJF5:BJG9 BJN5:BJO9 BJV5:BJW9 BKD5:BKE9 BKL5:BKM9 BKT5:BKU9 BLB5:BLC9 BLJ5:BLK9 BLR5:BLS9 BLZ5:BMA9 BMH5:BMI9 BMP5:BMQ9 BMX5:BMY9 BNF5:BNG9 BNN5:BNO9 BNV5:BNW9 BOD5:BOE9 BOL5:BOM9 BOT5:BOU9 BPB5:BPC9 BPJ5:BPK9 BPR5:BPS9 BPZ5:BQA9 BQH5:BQI9 BQP5:BQQ9 BQX5:BQY9 BRF5:BRG9 BRN5:BRO9 BRV5:BRW9 BSD5:BSE9 BSL5:BSM9 BST5:BSU9 BTB5:BTC9 BTJ5:BTK9 BTR5:BTS9 BTZ5:BUA9 BUH5:BUI9 BUP5:BUQ9 BUX5:BUY9 BVF5:BVG9 BVN5:BVO9 BVV5:BVW9 BWD5:BWE9 BWL5:BWM9 BWT5:BWU9 BXB5:BXC9 BXJ5:BXK9 BXR5:BXS9 BXZ5:BYA9 BYH5:BYI9 BYP5:BYQ9 BYX5:BYY9 BZF5:BZG9 BZN5:BZO9 BZV5:BZW9 CAD5:CAE9 CAL5:CAM9 CAT5:CAU9 CBB5:CBC9 CBJ5:CBK9 CBR5:CBS9 CBZ5:CCA9 CCH5:CCI9 CCP5:CCQ9 CCX5:CCY9 CDF5:CDG9 CDN5:CDO9 CDV5:CDW9 CED5:CEE9 CEL5:CEM9 CET5:CEU9 CFB5:CFC9 CFJ5:CFK9 CFR5:CFS9 CFZ5:CGA9 CGH5:CGI9 CGP5:CGQ9 CGX5:CGY9 CHF5:CHG9 CHN5:CHO9 CHV5:CHW9 CID5:CIE9 CIL5:CIM9 CIT5:CIU9 CJB5:CJC9 CJJ5:CJK9 CJR5:CJS9 CJZ5:CKA9 CKH5:CKI9 CKP5:CKQ9 CKX5:CKY9 CLF5:CLG9 CLN5:CLO9 CLV5:CLW9 CMD5:CME9 CML5:CMM9 CMT5:CMU9 CNB5:CNC9 CNJ5:CNK9 CNR5:CNS9 CNZ5:COA9 COH5:COI9 COP5:COQ9 COX5:COY9 CPF5:CPG9 CPN5:CPO9 CPV5:CPW9 CQD5:CQE9 CQL5:CQM9 CQT5:CQU9 CRB5:CRC9 CRJ5:CRK9 CRR5:CRS9 CRZ5:CSA9 CSH5:CSI9 CSP5:CSQ9 CSX5:CSY9 CTF5:CTG9 CTN5:CTO9 CTV5:CTW9 CUD5:CUE9 CUL5:CUM9 CUT5:CUU9 CVB5:CVC9 CVJ5:CVK9 CVR5:CVS9 CVZ5:CWA9 CWH5:CWI9 CWP5:CWQ9 CWX5:CWY9 CXF5:CXG9 CXN5:CXO9 CXV5:CXW9 CYD5:CYE9 CYL5:CYM9 CYT5:CYU9 CZB5:CZC9 CZJ5:CZK9 CZR5:CZS9 CZZ5:DAA9 DAH5:DAI9 DAP5:DAQ9 DAX5:DAY9 DBF5:DBG9 DBN5:DBO9 DBV5:DBW9 DCD5:DCE9 DCL5:DCM9 DCT5:DCU9 DDB5:DDC9 DDJ5:DDK9 DDR5:DDS9 DDZ5:DEA9 DEH5:DEI9 DEP5:DEQ9 DEX5:DEY9 DFF5:DFG9 DFN5:DFO9 DFV5:DFW9 DGD5:DGE9 DGL5:DGM9 DGT5:DGU9 DHB5:DHC9 DHJ5:DHK9 DHR5:DHS9 DHZ5:DIA9 DIH5:DII9 DIP5:DIQ9 DIX5:DIY9 DJF5:DJG9 DJN5:DJO9 DJV5:DJW9 DKD5:DKE9 DKL5:DKM9 DKT5:DKU9 DLB5:DLC9 DLJ5:DLK9 DLR5:DLS9 DLZ5:DMA9 DMH5:DMI9 DMP5:DMQ9 DMX5:DMY9 DNF5:DNG9 DNN5:DNO9 DNV5:DNW9 DOD5:DOE9 DOL5:DOM9 DOT5:DOU9 DPB5:DPC9 DPJ5:DPK9 DPR5:DPS9 DPZ5:DQA9 DQH5:DQI9 DQP5:DQQ9 DQX5:DQY9 DRF5:DRG9 DRN5:DRO9 DRV5:DRW9 DSD5:DSE9 DSL5:DSM9 DST5:DSU9 DTB5:DTC9 DTJ5:DTK9 DTR5:DTS9 DTZ5:DUA9 DUH5:DUI9 DUP5:DUQ9 DUX5:DUY9 DVF5:DVG9 DVN5:DVO9 DVV5:DVW9 DWD5:DWE9 DWL5:DWM9 DWT5:DWU9 DXB5:DXC9 DXJ5:DXK9 DXR5:DXS9 DXZ5:DYA9 DYH5:DYI9 DYP5:DYQ9 DYX5:DYY9 DZF5:DZG9 DZN5:DZO9 DZV5:DZW9 EAD5:EAE9 EAL5:EAM9 EAT5:EAU9 EBB5:EBC9 EBJ5:EBK9 EBR5:EBS9 EBZ5:ECA9 ECH5:ECI9 ECP5:ECQ9 ECX5:ECY9 EDF5:EDG9 EDN5:EDO9 EDV5:EDW9 EED5:EEE9 EEL5:EEM9 EET5:EEU9 EFB5:EFC9 EFJ5:EFK9 EFR5:EFS9 EFZ5:EGA9 EGH5:EGI9 EGP5:EGQ9 EGX5:EGY9 EHF5:EHG9 EHN5:EHO9 EHV5:EHW9 EID5:EIE9 EIL5:EIM9 EIT5:EIU9 EJB5:EJC9 EJJ5:EJK9 EJR5:EJS9 EJZ5:EKA9 EKH5:EKI9 EKP5:EKQ9 EKX5:EKY9 ELF5:ELG9 ELN5:ELO9 ELV5:ELW9 EMD5:EME9 EML5:EMM9 EMT5:EMU9 ENB5:ENC9 ENJ5:ENK9 ENR5:ENS9 ENZ5:EOA9 EOH5:EOI9 EOP5:EOQ9 EOX5:EOY9 EPF5:EPG9 EPN5:EPO9 EPV5:EPW9 EQD5:EQE9 EQL5:EQM9 EQT5:EQU9 ERB5:ERC9 ERJ5:ERK9 ERR5:ERS9 ERZ5:ESA9 ESH5:ESI9 ESP5:ESQ9 ESX5:ESY9 ETF5:ETG9 ETN5:ETO9 ETV5:ETW9 EUD5:EUE9 EUL5:EUM9 EUT5:EUU9 EVB5:EVC9 EVJ5:EVK9 EVR5:EVS9 EVZ5:EWA9 EWH5:EWI9 EWP5:EWQ9 EWX5:EWY9 EXF5:EXG9 EXN5:EXO9 EXV5:EXW9 EYD5:EYE9 EYL5:EYM9 EYT5:EYU9 EZB5:EZC9 EZJ5:EZK9 EZR5:EZS9 EZZ5:FAA9 FAH5:FAI9 FAP5:FAQ9 FAX5:FAY9 FBF5:FBG9 FBN5:FBO9 FBV5:FBW9 FCD5:FCE9 FCL5:FCM9 FCT5:FCU9 FDB5:FDC9 FDJ5:FDK9 FDR5:FDS9 FDZ5:FEA9 FEH5:FEI9 FEP5:FEQ9 FEX5:FEY9 FFF5:FFG9 FFN5:FFO9 FFV5:FFW9 FGD5:FGE9 FGL5:FGM9 FGT5:FGU9 FHB5:FHC9 FHJ5:FHK9 FHR5:FHS9 FHZ5:FIA9 FIH5:FII9 FIP5:FIQ9 FIX5:FIY9 FJF5:FJG9 FJN5:FJO9 FJV5:FJW9 FKD5:FKE9 FKL5:FKM9 FKT5:FKU9 FLB5:FLC9 FLJ5:FLK9 FLR5:FLS9 FLZ5:FMA9 FMH5:FMI9 FMP5:FMQ9 FMX5:FMY9 FNF5:FNG9 FNN5:FNO9 FNV5:FNW9 FOD5:FOE9 FOL5:FOM9 FOT5:FOU9 FPB5:FPC9 FPJ5:FPK9 FPR5:FPS9 FPZ5:FQA9 FQH5:FQI9 FQP5:FQQ9 FQX5:FQY9 FRF5:FRG9 FRN5:FRO9 FRV5:FRW9 FSD5:FSE9 FSL5:FSM9 FST5:FSU9 FTB5:FTC9 FTJ5:FTK9 FTR5:FTS9 FTZ5:FUA9 FUH5:FUI9 FUP5:FUQ9 FUX5:FUY9 FVF5:FVG9 FVN5:FVO9 FVV5:FVW9 FWD5:FWE9 FWL5:FWM9 FWT5:FWU9 FXB5:FXC9 FXJ5:FXK9 FXR5:FXS9 FXZ5:FYA9 FYH5:FYI9 FYP5:FYQ9 FYX5:FYY9 FZF5:FZG9 FZN5:FZO9 FZV5:FZW9 GAD5:GAE9 GAL5:GAM9 GAT5:GAU9 GBB5:GBC9 GBJ5:GBK9 GBR5:GBS9 GBZ5:GCA9 GCH5:GCI9 GCP5:GCQ9 GCX5:GCY9 GDF5:GDG9 GDN5:GDO9 GDV5:GDW9 GED5:GEE9 GEL5:GEM9 GET5:GEU9 GFB5:GFC9 GFJ5:GFK9 GFR5:GFS9 GFZ5:GGA9 GGH5:GGI9 GGP5:GGQ9 GGX5:GGY9 GHF5:GHG9 GHN5:GHO9 GHV5:GHW9 GID5:GIE9 GIL5:GIM9 GIT5:GIU9 GJB5:GJC9 GJJ5:GJK9 GJR5:GJS9 GJZ5:GKA9 GKH5:GKI9 GKP5:GKQ9 GKX5:GKY9 GLF5:GLG9 GLN5:GLO9 GLV5:GLW9 GMD5:GME9 GML5:GMM9 GMT5:GMU9 GNB5:GNC9 GNJ5:GNK9 GNR5:GNS9 GNZ5:GOA9 GOH5:GOI9 GOP5:GOQ9 GOX5:GOY9 GPF5:GPG9 GPN5:GPO9 GPV5:GPW9 GQD5:GQE9 GQL5:GQM9 GQT5:GQU9 GRB5:GRC9 GRJ5:GRK9 GRR5:GRS9 GRZ5:GSA9 GSH5:GSI9 GSP5:GSQ9 GSX5:GSY9 GTF5:GTG9 GTN5:GTO9 GTV5:GTW9 GUD5:GUE9 GUL5:GUM9 GUT5:GUU9 GVB5:GVC9 GVJ5:GVK9 GVR5:GVS9 GVZ5:GWA9 GWH5:GWI9 GWP5:GWQ9 GWX5:GWY9 GXF5:GXG9 GXN5:GXO9 GXV5:GXW9 GYD5:GYE9 GYL5:GYM9 GYT5:GYU9 GZB5:GZC9 GZJ5:GZK9 GZR5:GZS9 GZZ5:HAA9 HAH5:HAI9 HAP5:HAQ9 HAX5:HAY9 HBF5:HBG9 HBN5:HBO9 HBV5:HBW9 HCD5:HCE9 HCL5:HCM9 HCT5:HCU9 HDB5:HDC9 HDJ5:HDK9 HDR5:HDS9 HDZ5:HEA9 HEH5:HEI9 HEP5:HEQ9 HEX5:HEY9 HFF5:HFG9 HFN5:HFO9 HFV5:HFW9 HGD5:HGE9 HGL5:HGM9 HGT5:HGU9 HHB5:HHC9 HHJ5:HHK9 HHR5:HHS9 HHZ5:HIA9 HIH5:HII9 HIP5:HIQ9 HIX5:HIY9 HJF5:HJG9 HJN5:HJO9 HJV5:HJW9 HKD5:HKE9 HKL5:HKM9 HKT5:HKU9 HLB5:HLC9 HLJ5:HLK9 HLR5:HLS9 HLZ5:HMA9 HMH5:HMI9 HMP5:HMQ9 HMX5:HMY9 HNF5:HNG9 HNN5:HNO9 HNV5:HNW9 HOD5:HOE9 HOL5:HOM9 HOT5:HOU9 HPB5:HPC9 HPJ5:HPK9 HPR5:HPS9 HPZ5:HQA9 HQH5:HQI9 HQP5:HQQ9 HQX5:HQY9 HRF5:HRG9 HRN5:HRO9 HRV5:HRW9 HSD5:HSE9 HSL5:HSM9 HST5:HSU9 HTB5:HTC9 HTJ5:HTK9 HTR5:HTS9 HTZ5:HUA9 HUH5:HUI9 HUP5:HUQ9 HUX5:HUY9 HVF5:HVG9 HVN5:HVO9 HVV5:HVW9 HWD5:HWE9 HWL5:HWM9 HWT5:HWU9 HXB5:HXC9 HXJ5:HXK9 HXR5:HXS9 HXZ5:HYA9 HYH5:HYI9 HYP5:HYQ9 HYX5:HYY9 HZF5:HZG9 HZN5:HZO9 HZV5:HZW9 IAD5:IAE9 IAL5:IAM9 IAT5:IAU9 IBB5:IBC9 IBJ5:IBK9 IBR5:IBS9 IBZ5:ICA9 ICH5:ICI9 ICP5:ICQ9 ICX5:ICY9 IDF5:IDG9 IDN5:IDO9 IDV5:IDW9 IED5:IEE9 IEL5:IEM9 IET5:IEU9 IFB5:IFC9 IFJ5:IFK9 IFR5:IFS9 IFZ5:IGA9 IGH5:IGI9 IGP5:IGQ9 IGX5:IGY9 IHF5:IHG9 IHN5:IHO9 IHV5:IHW9 IID5:IIE9 IIL5:IIM9 IIT5:IIU9 IJB5:IJC9 IJJ5:IJK9 IJR5:IJS9 IJZ5:IKA9 IKH5:IKI9 IKP5:IKQ9 IKX5:IKY9 ILF5:ILG9 ILN5:ILO9 ILV5:ILW9 IMD5:IME9 IML5:IMM9 IMT5:IMU9 INB5:INC9 INJ5:INK9 INR5:INS9 INZ5:IOA9 IOH5:IOI9 IOP5:IOQ9 IOX5:IOY9 IPF5:IPG9 IPN5:IPO9 IPV5:IPW9 IQD5:IQE9 IQL5:IQM9 IQT5:IQU9 IRB5:IRC9 IRJ5:IRK9 IRR5:IRS9 IRZ5:ISA9 ISH5:ISI9 ISP5:ISQ9 ISX5:ISY9 ITF5:ITG9 ITN5:ITO9 ITV5:ITW9 IUD5:IUE9 IUL5:IUM9 IUT5:IUU9 IVB5:IVC9 IVJ5:IVK9 IVR5:IVS9 IVZ5:IWA9 IWH5:IWI9 IWP5:IWQ9 IWX5:IWY9 IXF5:IXG9 IXN5:IXO9 IXV5:IXW9 IYD5:IYE9 IYL5:IYM9 IYT5:IYU9 IZB5:IZC9 IZJ5:IZK9 IZR5:IZS9 IZZ5:JAA9 JAH5:JAI9 JAP5:JAQ9 JAX5:JAY9 JBF5:JBG9 JBN5:JBO9 JBV5:JBW9 JCD5:JCE9 JCL5:JCM9 JCT5:JCU9 JDB5:JDC9 JDJ5:JDK9 JDR5:JDS9 JDZ5:JEA9 JEH5:JEI9 JEP5:JEQ9 JEX5:JEY9 JFF5:JFG9 JFN5:JFO9 JFV5:JFW9 JGD5:JGE9 JGL5:JGM9 JGT5:JGU9 JHB5:JHC9 JHJ5:JHK9 JHR5:JHS9 JHZ5:JIA9 JIH5:JII9 JIP5:JIQ9 JIX5:JIY9 JJF5:JJG9 JJN5:JJO9 JJV5:JJW9 JKD5:JKE9 JKL5:JKM9 JKT5:JKU9 JLB5:JLC9 JLJ5:JLK9 JLR5:JLS9 JLZ5:JMA9 JMH5:JMI9 JMP5:JMQ9 JMX5:JMY9 JNF5:JNG9 JNN5:JNO9 JNV5:JNW9 JOD5:JOE9 JOL5:JOM9 JOT5:JOU9 JPB5:JPC9 JPJ5:JPK9 JPR5:JPS9 JPZ5:JQA9 JQH5:JQI9 JQP5:JQQ9 JQX5:JQY9 JRF5:JRG9 JRN5:JRO9 JRV5:JRW9 JSD5:JSE9 JSL5:JSM9 JST5:JSU9 JTB5:JTC9 JTJ5:JTK9 JTR5:JTS9 JTZ5:JUA9 JUH5:JUI9 JUP5:JUQ9 JUX5:JUY9 JVF5:JVG9 JVN5:JVO9 JVV5:JVW9 JWD5:JWE9 JWL5:JWM9 JWT5:JWU9 JXB5:JXC9 JXJ5:JXK9 JXR5:JXS9 JXZ5:JYA9 JYH5:JYI9 JYP5:JYQ9 JYX5:JYY9 JZF5:JZG9 JZN5:JZO9 JZV5:JZW9 KAD5:KAE9 KAL5:KAM9 KAT5:KAU9 KBB5:KBC9 KBJ5:KBK9 KBR5:KBS9 KBZ5:KCA9 KCH5:KCI9 KCP5:KCQ9 KCX5:KCY9 KDF5:KDG9 KDN5:KDO9 KDV5:KDW9 KED5:KEE9 KEL5:KEM9 KET5:KEU9 KFB5:KFC9 KFJ5:KFK9 KFR5:KFS9 KFZ5:KGA9 KGH5:KGI9 KGP5:KGQ9 KGX5:KGY9 KHF5:KHG9 KHN5:KHO9 KHV5:KHW9 KID5:KIE9 KIL5:KIM9 KIT5:KIU9 KJB5:KJC9 KJJ5:KJK9 KJR5:KJS9 KJZ5:KKA9 KKH5:KKI9 KKP5:KKQ9 KKX5:KKY9 KLF5:KLG9 KLN5:KLO9 KLV5:KLW9 KMD5:KME9 KML5:KMM9 KMT5:KMU9 KNB5:KNC9 KNJ5:KNK9 KNR5:KNS9 KNZ5:KOA9 KOH5:KOI9 KOP5:KOQ9 KOX5:KOY9 KPF5:KPG9 KPN5:KPO9 KPV5:KPW9 KQD5:KQE9 KQL5:KQM9 KQT5:KQU9 KRB5:KRC9 KRJ5:KRK9 KRR5:KRS9 KRZ5:KSA9 KSH5:KSI9 KSP5:KSQ9 KSX5:KSY9 KTF5:KTG9 KTN5:KTO9 KTV5:KTW9 KUD5:KUE9 KUL5:KUM9 KUT5:KUU9 KVB5:KVC9 KVJ5:KVK9 KVR5:KVS9 KVZ5:KWA9 KWH5:KWI9 KWP5:KWQ9 KWX5:KWY9 KXF5:KXG9 KXN5:KXO9 KXV5:KXW9 KYD5:KYE9 KYL5:KYM9 KYT5:KYU9 KZB5:KZC9 KZJ5:KZK9 KZR5:KZS9 KZZ5:LAA9 LAH5:LAI9 LAP5:LAQ9 LAX5:LAY9 LBF5:LBG9 LBN5:LBO9 LBV5:LBW9 LCD5:LCE9 LCL5:LCM9 LCT5:LCU9 LDB5:LDC9 LDJ5:LDK9 LDR5:LDS9 LDZ5:LEA9 LEH5:LEI9 LEP5:LEQ9 LEX5:LEY9 LFF5:LFG9 LFN5:LFO9 LFV5:LFW9 LGD5:LGE9 LGL5:LGM9 LGT5:LGU9 LHB5:LHC9 LHJ5:LHK9 LHR5:LHS9 LHZ5:LIA9 LIH5:LII9 LIP5:LIQ9 LIX5:LIY9 LJF5:LJG9 LJN5:LJO9 LJV5:LJW9 LKD5:LKE9 LKL5:LKM9 LKT5:LKU9 LLB5:LLC9 LLJ5:LLK9 LLR5:LLS9 LLZ5:LMA9 LMH5:LMI9 LMP5:LMQ9 LMX5:LMY9 LNF5:LNG9 LNN5:LNO9 LNV5:LNW9 LOD5:LOE9 LOL5:LOM9 LOT5:LOU9 LPB5:LPC9 LPJ5:LPK9 LPR5:LPS9 LPZ5:LQA9 LQH5:LQI9 LQP5:LQQ9 LQX5:LQY9 LRF5:LRG9 LRN5:LRO9 LRV5:LRW9 LSD5:LSE9 LSL5:LSM9 LST5:LSU9 LTB5:LTC9 LTJ5:LTK9 LTR5:LTS9 LTZ5:LUA9 LUH5:LUI9 LUP5:LUQ9 LUX5:LUY9 LVF5:LVG9 LVN5:LVO9 LVV5:LVW9 LWD5:LWE9 LWL5:LWM9 LWT5:LWU9 LXB5:LXC9 LXJ5:LXK9 LXR5:LXS9 LXZ5:LYA9 LYH5:LYI9 LYP5:LYQ9 LYX5:LYY9 LZF5:LZG9 LZN5:LZO9 LZV5:LZW9 MAD5:MAE9 MAL5:MAM9 MAT5:MAU9 MBB5:MBC9 MBJ5:MBK9 MBR5:MBS9 MBZ5:MCA9 MCH5:MCI9 MCP5:MCQ9 MCX5:MCY9 MDF5:MDG9 MDN5:MDO9 MDV5:MDW9 MED5:MEE9 MEL5:MEM9 MET5:MEU9 MFB5:MFC9 MFJ5:MFK9 MFR5:MFS9 MFZ5:MGA9 MGH5:MGI9 MGP5:MGQ9 MGX5:MGY9 MHF5:MHG9 MHN5:MHO9 MHV5:MHW9 MID5:MIE9 MIL5:MIM9 MIT5:MIU9 MJB5:MJC9 MJJ5:MJK9 MJR5:MJS9 MJZ5:MKA9 MKH5:MKI9 MKP5:MKQ9 MKX5:MKY9 MLF5:MLG9 MLN5:MLO9 MLV5:MLW9 MMD5:MME9 MML5:MMM9 MMT5:MMU9 MNB5:MNC9 MNJ5:MNK9 MNR5:MNS9 MNZ5:MOA9 MOH5:MOI9 MOP5:MOQ9 MOX5:MOY9 MPF5:MPG9 MPN5:MPO9 MPV5:MPW9 MQD5:MQE9 MQL5:MQM9 MQT5:MQU9 MRB5:MRC9 MRJ5:MRK9 MRR5:MRS9 MRZ5:MSA9 MSH5:MSI9 MSP5:MSQ9 MSX5:MSY9 MTF5:MTG9 MTN5:MTO9 MTV5:MTW9 MUD5:MUE9 MUL5:MUM9 MUT5:MUU9 MVB5:MVC9 MVJ5:MVK9 MVR5:MVS9 MVZ5:MWA9 MWH5:MWI9 MWP5:MWQ9 MWX5:MWY9 MXF5:MXG9 MXN5:MXO9 MXV5:MXW9 MYD5:MYE9 MYL5:MYM9 MYT5:MYU9 MZB5:MZC9 MZJ5:MZK9 MZR5:MZS9 MZZ5:NAA9 NAH5:NAI9 NAP5:NAQ9 NAX5:NAY9 NBF5:NBG9 NBN5:NBO9 NBV5:NBW9 NCD5:NCE9 NCL5:NCM9 NCT5:NCU9 NDB5:NDC9 NDJ5:NDK9 NDR5:NDS9 NDZ5:NEA9 NEH5:NEI9 NEP5:NEQ9 NEX5:NEY9 NFF5:NFG9 NFN5:NFO9 NFV5:NFW9 NGD5:NGE9 NGL5:NGM9 NGT5:NGU9 NHB5:NHC9 NHJ5:NHK9 NHR5:NHS9 NHZ5:NIA9 NIH5:NII9 NIP5:NIQ9 NIX5:NIY9 NJF5:NJG9 NJN5:NJO9 NJV5:NJW9 NKD5:NKE9 NKL5:NKM9 NKT5:NKU9 NLB5:NLC9 NLJ5:NLK9 NLR5:NLS9 NLZ5:NMA9 NMH5:NMI9 NMP5:NMQ9 NMX5:NMY9 NNF5:NNG9 NNN5:NNO9 NNV5:NNW9 NOD5:NOE9 NOL5:NOM9 NOT5:NOU9 NPB5:NPC9 NPJ5:NPK9 NPR5:NPS9 NPZ5:NQA9 NQH5:NQI9 NQP5:NQQ9 NQX5:NQY9 NRF5:NRG9 NRN5:NRO9 NRV5:NRW9 NSD5:NSE9 NSL5:NSM9 NST5:NSU9 NTB5:NTC9 NTJ5:NTK9 NTR5:NTS9 NTZ5:NUA9 NUH5:NUI9 NUP5:NUQ9 NUX5:NUY9 NVF5:NVG9 NVN5:NVO9 NVV5:NVW9 NWD5:NWE9 NWL5:NWM9 NWT5:NWU9 NXB5:NXC9 NXJ5:NXK9 NXR5:NXS9 NXZ5:NYA9 NYH5:NYI9 NYP5:NYQ9 NYX5:NYY9 NZF5:NZG9 NZN5:NZO9 NZV5:NZW9 OAD5:OAE9 OAL5:OAM9 OAT5:OAU9 OBB5:OBC9 OBJ5:OBK9 OBR5:OBS9 OBZ5:OCA9 OCH5:OCI9 OCP5:OCQ9 OCX5:OCY9 ODF5:ODG9 ODN5:ODO9 ODV5:ODW9 OED5:OEE9 OEL5:OEM9 OET5:OEU9 OFB5:OFC9 OFJ5:OFK9 OFR5:OFS9 OFZ5:OGA9 OGH5:OGI9 OGP5:OGQ9 OGX5:OGY9 OHF5:OHG9 OHN5:OHO9 OHV5:OHW9 OID5:OIE9 OIL5:OIM9 OIT5:OIU9 OJB5:OJC9 OJJ5:OJK9 OJR5:OJS9 OJZ5:OKA9 OKH5:OKI9 OKP5:OKQ9 OKX5:OKY9 OLF5:OLG9 OLN5:OLO9 OLV5:OLW9 OMD5:OME9 OML5:OMM9 OMT5:OMU9 ONB5:ONC9 ONJ5:ONK9 ONR5:ONS9 ONZ5:OOA9 OOH5:OOI9 OOP5:OOQ9 OOX5:OOY9 OPF5:OPG9 OPN5:OPO9 OPV5:OPW9 OQD5:OQE9 OQL5:OQM9 OQT5:OQU9 ORB5:ORC9 ORJ5:ORK9 ORR5:ORS9 ORZ5:OSA9 OSH5:OSI9 OSP5:OSQ9 OSX5:OSY9 OTF5:OTG9 OTN5:OTO9 OTV5:OTW9 OUD5:OUE9 OUL5:OUM9 OUT5:OUU9 OVB5:OVC9 OVJ5:OVK9 OVR5:OVS9 OVZ5:OWA9 OWH5:OWI9 OWP5:OWQ9 OWX5:OWY9 OXF5:OXG9 OXN5:OXO9 OXV5:OXW9 OYD5:OYE9 OYL5:OYM9 OYT5:OYU9 OZB5:OZC9 OZJ5:OZK9 OZR5:OZS9 OZZ5:PAA9 PAH5:PAI9 PAP5:PAQ9 PAX5:PAY9 PBF5:PBG9 PBN5:PBO9 PBV5:PBW9 PCD5:PCE9 PCL5:PCM9 PCT5:PCU9 PDB5:PDC9 PDJ5:PDK9 PDR5:PDS9 PDZ5:PEA9 PEH5:PEI9 PEP5:PEQ9 PEX5:PEY9 PFF5:PFG9 PFN5:PFO9 PFV5:PFW9 PGD5:PGE9 PGL5:PGM9 PGT5:PGU9 PHB5:PHC9 PHJ5:PHK9 PHR5:PHS9 PHZ5:PIA9 PIH5:PII9 PIP5:PIQ9 PIX5:PIY9 PJF5:PJG9 PJN5:PJO9 PJV5:PJW9 PKD5:PKE9 PKL5:PKM9 PKT5:PKU9 PLB5:PLC9 PLJ5:PLK9 PLR5:PLS9 PLZ5:PMA9 PMH5:PMI9 PMP5:PMQ9 PMX5:PMY9 PNF5:PNG9 PNN5:PNO9 PNV5:PNW9 POD5:POE9 POL5:POM9 POT5:POU9 PPB5:PPC9 PPJ5:PPK9 PPR5:PPS9 PPZ5:PQA9 PQH5:PQI9 PQP5:PQQ9 PQX5:PQY9 PRF5:PRG9 PRN5:PRO9 PRV5:PRW9 PSD5:PSE9 PSL5:PSM9 PST5:PSU9 PTB5:PTC9 PTJ5:PTK9 PTR5:PTS9 PTZ5:PUA9 PUH5:PUI9 PUP5:PUQ9 PUX5:PUY9 PVF5:PVG9 PVN5:PVO9 PVV5:PVW9 PWD5:PWE9 PWL5:PWM9 PWT5:PWU9 PXB5:PXC9 PXJ5:PXK9 PXR5:PXS9 PXZ5:PYA9 PYH5:PYI9 PYP5:PYQ9 PYX5:PYY9 PZF5:PZG9 PZN5:PZO9 PZV5:PZW9 QAD5:QAE9 QAL5:QAM9 QAT5:QAU9 QBB5:QBC9 QBJ5:QBK9 QBR5:QBS9 QBZ5:QCA9 QCH5:QCI9 QCP5:QCQ9 QCX5:QCY9 QDF5:QDG9 QDN5:QDO9 QDV5:QDW9 QED5:QEE9 QEL5:QEM9 QET5:QEU9 QFB5:QFC9 QFJ5:QFK9 QFR5:QFS9 QFZ5:QGA9 QGH5:QGI9 QGP5:QGQ9 QGX5:QGY9 QHF5:QHG9 QHN5:QHO9 QHV5:QHW9 QID5:QIE9 QIL5:QIM9 QIT5:QIU9 QJB5:QJC9 QJJ5:QJK9 QJR5:QJS9 QJZ5:QKA9 QKH5:QKI9 QKP5:QKQ9 QKX5:QKY9 QLF5:QLG9 QLN5:QLO9 QLV5:QLW9 QMD5:QME9 QML5:QMM9 QMT5:QMU9 QNB5:QNC9 QNJ5:QNK9 QNR5:QNS9 QNZ5:QOA9 QOH5:QOI9 QOP5:QOQ9 QOX5:QOY9 QPF5:QPG9 QPN5:QPO9 QPV5:QPW9 QQD5:QQE9 QQL5:QQM9 QQT5:QQU9 QRB5:QRC9 QRJ5:QRK9 QRR5:QRS9 QRZ5:QSA9 QSH5:QSI9 QSP5:QSQ9 QSX5:QSY9 QTF5:QTG9 QTN5:QTO9 QTV5:QTW9 QUD5:QUE9 QUL5:QUM9 QUT5:QUU9 QVB5:QVC9 QVJ5:QVK9 QVR5:QVS9 QVZ5:QWA9 QWH5:QWI9 QWP5:QWQ9 QWX5:QWY9 QXF5:QXG9 QXN5:QXO9 QXV5:QXW9 QYD5:QYE9 QYL5:QYM9 QYT5:QYU9 QZB5:QZC9 QZJ5:QZK9 QZR5:QZS9 QZZ5:RAA9 RAH5:RAI9 RAP5:RAQ9 RAX5:RAY9 RBF5:RBG9 RBN5:RBO9 RBV5:RBW9 RCD5:RCE9 RCL5:RCM9 RCT5:RCU9 RDB5:RDC9 RDJ5:RDK9 RDR5:RDS9 RDZ5:REA9 REH5:REI9 REP5:REQ9 REX5:REY9 RFF5:RFG9 RFN5:RFO9 RFV5:RFW9 RGD5:RGE9 RGL5:RGM9 RGT5:RGU9 RHB5:RHC9 RHJ5:RHK9 RHR5:RHS9 RHZ5:RIA9 RIH5:RII9 RIP5:RIQ9 RIX5:RIY9 RJF5:RJG9 RJN5:RJO9 RJV5:RJW9 RKD5:RKE9 RKL5:RKM9 RKT5:RKU9 RLB5:RLC9 RLJ5:RLK9 RLR5:RLS9 RLZ5:RMA9 RMH5:RMI9 RMP5:RMQ9 RMX5:RMY9 RNF5:RNG9 RNN5:RNO9 RNV5:RNW9 ROD5:ROE9 ROL5:ROM9 ROT5:ROU9 RPB5:RPC9 RPJ5:RPK9 RPR5:RPS9 RPZ5:RQA9 RQH5:RQI9 RQP5:RQQ9 RQX5:RQY9 RRF5:RRG9 RRN5:RRO9 RRV5:RRW9 RSD5:RSE9 RSL5:RSM9 RST5:RSU9 RTB5:RTC9 RTJ5:RTK9 RTR5:RTS9 RTZ5:RUA9 RUH5:RUI9 RUP5:RUQ9 RUX5:RUY9 RVF5:RVG9 RVN5:RVO9 RVV5:RVW9 RWD5:RWE9 RWL5:RWM9 RWT5:RWU9 RXB5:RXC9 RXJ5:RXK9 RXR5:RXS9 RXZ5:RYA9 RYH5:RYI9 RYP5:RYQ9 RYX5:RYY9 RZF5:RZG9 RZN5:RZO9 RZV5:RZW9 SAD5:SAE9 SAL5:SAM9 SAT5:SAU9 SBB5:SBC9 SBJ5:SBK9 SBR5:SBS9 SBZ5:SCA9 SCH5:SCI9 SCP5:SCQ9 SCX5:SCY9 SDF5:SDG9 SDN5:SDO9 SDV5:SDW9 SED5:SEE9 SEL5:SEM9 SET5:SEU9 SFB5:SFC9 SFJ5:SFK9 SFR5:SFS9 SFZ5:SGA9 SGH5:SGI9 SGP5:SGQ9 SGX5:SGY9 SHF5:SHG9 SHN5:SHO9 SHV5:SHW9 SID5:SIE9 SIL5:SIM9 SIT5:SIU9 SJB5:SJC9 SJJ5:SJK9 SJR5:SJS9 SJZ5:SKA9 SKH5:SKI9 SKP5:SKQ9 SKX5:SKY9 SLF5:SLG9 SLN5:SLO9 SLV5:SLW9 SMD5:SME9 SML5:SMM9 SMT5:SMU9 SNB5:SNC9 SNJ5:SNK9 SNR5:SNS9 SNZ5:SOA9 SOH5:SOI9 SOP5:SOQ9 SOX5:SOY9 SPF5:SPG9 SPN5:SPO9 SPV5:SPW9 SQD5:SQE9 SQL5:SQM9 SQT5:SQU9 SRB5:SRC9 SRJ5:SRK9 SRR5:SRS9 SRZ5:SSA9 SSH5:SSI9 SSP5:SSQ9 SSX5:SSY9 STF5:STG9 STN5:STO9 STV5:STW9 SUD5:SUE9 SUL5:SUM9 SUT5:SUU9 SVB5:SVC9 SVJ5:SVK9 SVR5:SVS9 SVZ5:SWA9 SWH5:SWI9 SWP5:SWQ9 SWX5:SWY9 SXF5:SXG9 SXN5:SXO9 SXV5:SXW9 SYD5:SYE9 SYL5:SYM9 SYT5:SYU9 SZB5:SZC9 SZJ5:SZK9 SZR5:SZS9 SZZ5:TAA9 TAH5:TAI9 TAP5:TAQ9 TAX5:TAY9 TBF5:TBG9 TBN5:TBO9 TBV5:TBW9 TCD5:TCE9 TCL5:TCM9 TCT5:TCU9 TDB5:TDC9 TDJ5:TDK9 TDR5:TDS9 TDZ5:TEA9 TEH5:TEI9 TEP5:TEQ9 TEX5:TEY9 TFF5:TFG9 TFN5:TFO9 TFV5:TFW9 TGD5:TGE9 TGL5:TGM9 TGT5:TGU9 THB5:THC9 THJ5:THK9 THR5:THS9 THZ5:TIA9 TIH5:TII9 TIP5:TIQ9 TIX5:TIY9 TJF5:TJG9 TJN5:TJO9 TJV5:TJW9 TKD5:TKE9 TKL5:TKM9 TKT5:TKU9 TLB5:TLC9 TLJ5:TLK9 TLR5:TLS9 TLZ5:TMA9 TMH5:TMI9 TMP5:TMQ9 TMX5:TMY9 TNF5:TNG9 TNN5:TNO9 TNV5:TNW9 TOD5:TOE9 TOL5:TOM9 TOT5:TOU9 TPB5:TPC9 TPJ5:TPK9 TPR5:TPS9 TPZ5:TQA9 TQH5:TQI9 TQP5:TQQ9 TQX5:TQY9 TRF5:TRG9 TRN5:TRO9 TRV5:TRW9 TSD5:TSE9 TSL5:TSM9 TST5:TSU9 TTB5:TTC9 TTJ5:TTK9 TTR5:TTS9 TTZ5:TUA9 TUH5:TUI9 TUP5:TUQ9 TUX5:TUY9 TVF5:TVG9 TVN5:TVO9 TVV5:TVW9 TWD5:TWE9 TWL5:TWM9 TWT5:TWU9 TXB5:TXC9 TXJ5:TXK9 TXR5:TXS9 TXZ5:TYA9 TYH5:TYI9 TYP5:TYQ9 TYX5:TYY9 TZF5:TZG9 TZN5:TZO9 TZV5:TZW9 UAD5:UAE9 UAL5:UAM9 UAT5:UAU9 UBB5:UBC9 UBJ5:UBK9 UBR5:UBS9 UBZ5:UCA9 UCH5:UCI9 UCP5:UCQ9 UCX5:UCY9 UDF5:UDG9 UDN5:UDO9 UDV5:UDW9 UED5:UEE9 UEL5:UEM9 UET5:UEU9 UFB5:UFC9 UFJ5:UFK9 UFR5:UFS9 UFZ5:UGA9 UGH5:UGI9 UGP5:UGQ9 UGX5:UGY9 UHF5:UHG9 UHN5:UHO9 UHV5:UHW9 UID5:UIE9 UIL5:UIM9 UIT5:UIU9 UJB5:UJC9 UJJ5:UJK9 UJR5:UJS9 UJZ5:UKA9 UKH5:UKI9 UKP5:UKQ9 UKX5:UKY9 ULF5:ULG9 ULN5:ULO9 ULV5:ULW9 UMD5:UME9 UML5:UMM9 UMT5:UMU9 UNB5:UNC9 UNJ5:UNK9 UNR5:UNS9 UNZ5:UOA9 UOH5:UOI9 UOP5:UOQ9 UOX5:UOY9 UPF5:UPG9 UPN5:UPO9 UPV5:UPW9 UQD5:UQE9 UQL5:UQM9 UQT5:UQU9 URB5:URC9 URJ5:URK9 URR5:URS9 URZ5:USA9 USH5:USI9 USP5:USQ9 USX5:USY9 UTF5:UTG9 UTN5:UTO9 UTV5:UTW9 UUD5:UUE9 UUL5:UUM9 UUT5:UUU9 UVB5:UVC9 UVJ5:UVK9 UVR5:UVS9 UVZ5:UWA9 UWH5:UWI9 UWP5:UWQ9 UWX5:UWY9 UXF5:UXG9 UXN5:UXO9 UXV5:UXW9 UYD5:UYE9 UYL5:UYM9 UYT5:UYU9 UZB5:UZC9 UZJ5:UZK9 UZR5:UZS9 UZZ5:VAA9 VAH5:VAI9 VAP5:VAQ9 VAX5:VAY9 VBF5:VBG9 VBN5:VBO9 VBV5:VBW9 VCD5:VCE9 VCL5:VCM9 VCT5:VCU9 VDB5:VDC9 VDJ5:VDK9 VDR5:VDS9 VDZ5:VEA9 VEH5:VEI9 VEP5:VEQ9 VEX5:VEY9 VFF5:VFG9 VFN5:VFO9 VFV5:VFW9 VGD5:VGE9 VGL5:VGM9 VGT5:VGU9 VHB5:VHC9 VHJ5:VHK9 VHR5:VHS9 VHZ5:VIA9 VIH5:VII9 VIP5:VIQ9 VIX5:VIY9 VJF5:VJG9 VJN5:VJO9 VJV5:VJW9 VKD5:VKE9 VKL5:VKM9 VKT5:VKU9 VLB5:VLC9 VLJ5:VLK9 VLR5:VLS9 VLZ5:VMA9 VMH5:VMI9 VMP5:VMQ9 VMX5:VMY9 VNF5:VNG9 VNN5:VNO9 VNV5:VNW9 VOD5:VOE9 VOL5:VOM9 VOT5:VOU9 VPB5:VPC9 VPJ5:VPK9 VPR5:VPS9 VPZ5:VQA9 VQH5:VQI9 VQP5:VQQ9 VQX5:VQY9 VRF5:VRG9 VRN5:VRO9 VRV5:VRW9 VSD5:VSE9 VSL5:VSM9 VST5:VSU9 VTB5:VTC9 VTJ5:VTK9 VTR5:VTS9 VTZ5:VUA9 VUH5:VUI9 VUP5:VUQ9 VUX5:VUY9 VVF5:VVG9 VVN5:VVO9 VVV5:VVW9 VWD5:VWE9 VWL5:VWM9 VWT5:VWU9 VXB5:VXC9 VXJ5:VXK9 VXR5:VXS9 VXZ5:VYA9 VYH5:VYI9 VYP5:VYQ9 VYX5:VYY9 VZF5:VZG9 VZN5:VZO9 VZV5:VZW9 WAD5:WAE9 WAL5:WAM9 WAT5:WAU9 WBB5:WBC9 WBJ5:WBK9 WBR5:WBS9 WBZ5:WCA9 WCH5:WCI9 WCP5:WCQ9 WCX5:WCY9 WDF5:WDG9 WDN5:WDO9 WDV5:WDW9 WED5:WEE9 WEL5:WEM9 WET5:WEU9 WFB5:WFC9 WFJ5:WFK9 WFR5:WFS9 WFZ5:WGA9 WGH5:WGI9 WGP5:WGQ9 WGX5:WGY9 WHF5:WHG9 WHN5:WHO9 WHV5:WHW9 WID5:WIE9 WIL5:WIM9 WIT5:WIU9 WJB5:WJC9 WJJ5:WJK9 WJR5:WJS9 WJZ5:WKA9 WKH5:WKI9 WKP5:WKQ9 WKX5:WKY9 WLF5:WLG9 WLN5:WLO9 WLV5:WLW9 WMD5:WME9 WML5:WMM9 WMT5:WMU9 WNB5:WNC9 WNJ5:WNK9 WNR5:WNS9 WNZ5:WOA9 WOH5:WOI9 WOP5:WOQ9 WOX5:WOY9 WPF5:WPG9 WPN5:WPO9 WPV5:WPW9 WQD5:WQE9 WQL5:WQM9 WQT5:WQU9 WRB5:WRC9 WRJ5:WRK9 WRR5:WRS9 WRZ5:WSA9 WSH5:WSI9 WSP5:WSQ9 WSX5:WSY9 WTF5:WTG9 WTN5:WTO9 WTV5:WTW9 WUD5:WUE9 WUL5:WUM9 WUT5:WUU9 WVB5:WVC9 WVJ5:WVK9 WVR5:WVS9 WVZ5:WWA9 WWH5:WWI9 WWP5:WWQ9 WWX5:WWY9 WXF5:WXG9 WXN5:WXO9 WXV5:WXW9 WYD5:WYE9 WYL5:WYM9 WYT5:WYU9 WZB5:WZC9 WZJ5:WZK9 WZR5:WZS9 WZZ5:XAA9 XAH5:XAI9 XAP5:XAQ9 XAX5:XAY9 XBF5:XBG9 XBN5:XBO9 XBV5:XBW9 XCD5:XCE9 XCL5:XCM9 XCT5:XCU9 XDB5:XDC9 XDJ5:XDK9 XDR5:XDS9 XDZ5:XEA9 XEH5:XEI9 XEP5:XEQ9 XEX5:XEY9 M5:P9 U5:X9 AC5:AF9 AK5:AN9 AS5:AV9 BA5:BD9 BI5:BL9 BQ5:BT9 BY5:CB9 CG5:CJ9 CO5:CR9 CW5:CZ9 DE5:DH9 DM5:DP9 DU5:DX9 EC5:EF9 EK5:EN9 ES5:EV9 FA5:FD9 FI5:FL9 FQ5:FT9 FY5:GB9 GG5:GJ9 GO5:GR9 GW5:GZ9 HE5:HH9 HM5:HP9 HU5:HX9 IC5:IF9 IK5:IN9 IS5:IV9 JA5:JD9 JI5:JL9 JQ5:JT9 JY5:KB9 KG5:KJ9 KO5:KR9 KW5:KZ9 LE5:LH9 LM5:LP9 LU5:LX9 MC5:MF9 MK5:MN9 MS5:MV9 NA5:ND9 NI5:NL9 NQ5:NT9 NY5:OB9 OG5:OJ9 OO5:OR9 OW5:OZ9 PE5:PH9 PM5:PP9 PU5:PX9 QC5:QF9 QK5:QN9 QS5:QV9 RA5:RD9 RI5:RL9 RQ5:RT9 RY5:SB9 SG5:SJ9 SO5:SR9 SW5:SZ9 TE5:TH9 TM5:TP9 TU5:TX9 UC5:UF9 UK5:UN9 US5:UV9 VA5:VD9 VI5:VL9 VQ5:VT9 VY5:WB9 WG5:WJ9 WO5:WR9 WW5:WZ9 XE5:XH9 XM5:XP9 XU5:XX9 YC5:YF9 YK5:YN9 YS5:YV9 ZA5:ZD9 ZI5:ZL9 ZQ5:ZT9 ZY5:AAB9 AAG5:AAJ9 AAO5:AAR9 AAW5:AAZ9 ABE5:ABH9 ABM5:ABP9 ABU5:ABX9 ACC5:ACF9 ACK5:ACN9 ACS5:ACV9 ADA5:ADD9 ADI5:ADL9 ADQ5:ADT9 ADY5:AEB9 AEG5:AEJ9 AEO5:AER9 AEW5:AEZ9 AFE5:AFH9 AFM5:AFP9 AFU5:AFX9 AGC5:AGF9 AGK5:AGN9 AGS5:AGV9 AHA5:AHD9 AHI5:AHL9 AHQ5:AHT9 AHY5:AIB9 AIG5:AIJ9 AIO5:AIR9 AIW5:AIZ9 AJE5:AJH9 AJM5:AJP9 AJU5:AJX9 AKC5:AKF9 AKK5:AKN9 AKS5:AKV9 ALA5:ALD9 ALI5:ALL9 ALQ5:ALT9 ALY5:AMB9 AMG5:AMJ9 AMO5:AMR9 AMW5:AMZ9 ANE5:ANH9 ANM5:ANP9 ANU5:ANX9 AOC5:AOF9 AOK5:AON9 AOS5:AOV9 APA5:APD9 API5:APL9 APQ5:APT9 APY5:AQB9 AQG5:AQJ9 AQO5:AQR9 AQW5:AQZ9 ARE5:ARH9 ARM5:ARP9 ARU5:ARX9 ASC5:ASF9 ASK5:ASN9 ASS5:ASV9 ATA5:ATD9 ATI5:ATL9 ATQ5:ATT9 ATY5:AUB9 AUG5:AUJ9 AUO5:AUR9 AUW5:AUZ9 AVE5:AVH9 AVM5:AVP9 AVU5:AVX9 AWC5:AWF9 AWK5:AWN9 AWS5:AWV9 AXA5:AXD9 AXI5:AXL9 AXQ5:AXT9 AXY5:AYB9 AYG5:AYJ9 AYO5:AYR9 AYW5:AYZ9 AZE5:AZH9 AZM5:AZP9 AZU5:AZX9 BAC5:BAF9 BAK5:BAN9 BAS5:BAV9 BBA5:BBD9 BBI5:BBL9 BBQ5:BBT9 BBY5:BCB9 BCG5:BCJ9 BCO5:BCR9 BCW5:BCZ9 BDE5:BDH9 BDM5:BDP9 BDU5:BDX9 BEC5:BEF9 BEK5:BEN9 BES5:BEV9 BFA5:BFD9 BFI5:BFL9 BFQ5:BFT9 BFY5:BGB9 BGG5:BGJ9 BGO5:BGR9 BGW5:BGZ9 BHE5:BHH9 BHM5:BHP9 BHU5:BHX9 BIC5:BIF9 BIK5:BIN9 BIS5:BIV9 BJA5:BJD9 BJI5:BJL9 BJQ5:BJT9 BJY5:BKB9 BKG5:BKJ9 BKO5:BKR9 BKW5:BKZ9 BLE5:BLH9 BLM5:BLP9 BLU5:BLX9 BMC5:BMF9 BMK5:BMN9 BMS5:BMV9 BNA5:BND9 BNI5:BNL9 BNQ5:BNT9 BNY5:BOB9 BOG5:BOJ9 BOO5:BOR9 BOW5:BOZ9 BPE5:BPH9 BPM5:BPP9 BPU5:BPX9 BQC5:BQF9 BQK5:BQN9 BQS5:BQV9 BRA5:BRD9 BRI5:BRL9 BRQ5:BRT9 BRY5:BSB9 BSG5:BSJ9 BSO5:BSR9 BSW5:BSZ9 BTE5:BTH9 BTM5:BTP9 BTU5:BTX9 BUC5:BUF9 BUK5:BUN9 BUS5:BUV9 BVA5:BVD9 BVI5:BVL9 BVQ5:BVT9 BVY5:BWB9 BWG5:BWJ9 BWO5:BWR9 BWW5:BWZ9 BXE5:BXH9 BXM5:BXP9 BXU5:BXX9 BYC5:BYF9 BYK5:BYN9 BYS5:BYV9 BZA5:BZD9 BZI5:BZL9 BZQ5:BZT9 BZY5:CAB9 CAG5:CAJ9 CAO5:CAR9 CAW5:CAZ9 CBE5:CBH9 CBM5:CBP9 CBU5:CBX9 CCC5:CCF9 CCK5:CCN9 CCS5:CCV9 CDA5:CDD9 CDI5:CDL9 CDQ5:CDT9 CDY5:CEB9 CEG5:CEJ9 CEO5:CER9 CEW5:CEZ9 CFE5:CFH9 CFM5:CFP9 CFU5:CFX9 CGC5:CGF9 CGK5:CGN9 CGS5:CGV9 CHA5:CHD9 CHI5:CHL9 CHQ5:CHT9 CHY5:CIB9 CIG5:CIJ9 CIO5:CIR9 CIW5:CIZ9 CJE5:CJH9 CJM5:CJP9 CJU5:CJX9 CKC5:CKF9 CKK5:CKN9 CKS5:CKV9 CLA5:CLD9 CLI5:CLL9 CLQ5:CLT9 CLY5:CMB9 CMG5:CMJ9 CMO5:CMR9 CMW5:CMZ9 CNE5:CNH9 CNM5:CNP9 CNU5:CNX9 COC5:COF9 COK5:CON9 COS5:COV9 CPA5:CPD9 CPI5:CPL9 CPQ5:CPT9 CPY5:CQB9 CQG5:CQJ9 CQO5:CQR9 CQW5:CQZ9 CRE5:CRH9 CRM5:CRP9 CRU5:CRX9 CSC5:CSF9 CSK5:CSN9 CSS5:CSV9 CTA5:CTD9 CTI5:CTL9 CTQ5:CTT9 CTY5:CUB9 CUG5:CUJ9 CUO5:CUR9 CUW5:CUZ9 CVE5:CVH9 CVM5:CVP9 CVU5:CVX9 CWC5:CWF9 CWK5:CWN9 CWS5:CWV9 CXA5:CXD9 CXI5:CXL9 CXQ5:CXT9 CXY5:CYB9 CYG5:CYJ9 CYO5:CYR9 CYW5:CYZ9 CZE5:CZH9 CZM5:CZP9 CZU5:CZX9 DAC5:DAF9 DAK5:DAN9 DAS5:DAV9 DBA5:DBD9 DBI5:DBL9 DBQ5:DBT9 DBY5:DCB9 DCG5:DCJ9 DCO5:DCR9 DCW5:DCZ9 DDE5:DDH9 DDM5:DDP9 DDU5:DDX9 DEC5:DEF9 DEK5:DEN9 DES5:DEV9 DFA5:DFD9 DFI5:DFL9 DFQ5:DFT9 DFY5:DGB9 DGG5:DGJ9 DGO5:DGR9 DGW5:DGZ9 DHE5:DHH9 DHM5:DHP9 DHU5:DHX9 DIC5:DIF9 DIK5:DIN9 DIS5:DIV9 DJA5:DJD9 DJI5:DJL9 DJQ5:DJT9 DJY5:DKB9 DKG5:DKJ9 DKO5:DKR9 DKW5:DKZ9 DLE5:DLH9 DLM5:DLP9 DLU5:DLX9 DMC5:DMF9 DMK5:DMN9 DMS5:DMV9 DNA5:DND9 DNI5:DNL9 DNQ5:DNT9 DNY5:DOB9 DOG5:DOJ9 DOO5:DOR9 DOW5:DOZ9 DPE5:DPH9 DPM5:DPP9 DPU5:DPX9 DQC5:DQF9 DQK5:DQN9 DQS5:DQV9 DRA5:DRD9 DRI5:DRL9 DRQ5:DRT9 DRY5:DSB9 DSG5:DSJ9 DSO5:DSR9 DSW5:DSZ9 DTE5:DTH9 DTM5:DTP9 DTU5:DTX9 DUC5:DUF9 DUK5:DUN9 DUS5:DUV9 DVA5:DVD9 DVI5:DVL9 DVQ5:DVT9 DVY5:DWB9 DWG5:DWJ9 DWO5:DWR9 DWW5:DWZ9 DXE5:DXH9 DXM5:DXP9 DXU5:DXX9 DYC5:DYF9 DYK5:DYN9 DYS5:DYV9 DZA5:DZD9 DZI5:DZL9 DZQ5:DZT9 DZY5:EAB9 EAG5:EAJ9 EAO5:EAR9 EAW5:EAZ9 EBE5:EBH9 EBM5:EBP9 EBU5:EBX9 ECC5:ECF9 ECK5:ECN9 ECS5:ECV9 EDA5:EDD9 EDI5:EDL9 EDQ5:EDT9 EDY5:EEB9 EEG5:EEJ9 EEO5:EER9 EEW5:EEZ9 EFE5:EFH9 EFM5:EFP9 EFU5:EFX9 EGC5:EGF9 EGK5:EGN9 EGS5:EGV9 EHA5:EHD9 EHI5:EHL9 EHQ5:EHT9 EHY5:EIB9 EIG5:EIJ9 EIO5:EIR9 EIW5:EIZ9 EJE5:EJH9 EJM5:EJP9 EJU5:EJX9 EKC5:EKF9 EKK5:EKN9 EKS5:EKV9 ELA5:ELD9 ELI5:ELL9 ELQ5:ELT9 ELY5:EMB9 EMG5:EMJ9 EMO5:EMR9 EMW5:EMZ9 ENE5:ENH9 ENM5:ENP9 ENU5:ENX9 EOC5:EOF9 EOK5:EON9 EOS5:EOV9 EPA5:EPD9 EPI5:EPL9 EPQ5:EPT9 EPY5:EQB9 EQG5:EQJ9 EQO5:EQR9 EQW5:EQZ9 ERE5:ERH9 ERM5:ERP9 ERU5:ERX9 ESC5:ESF9 ESK5:ESN9 ESS5:ESV9 ETA5:ETD9 ETI5:ETL9 ETQ5:ETT9 ETY5:EUB9 EUG5:EUJ9 EUO5:EUR9 EUW5:EUZ9 EVE5:EVH9 EVM5:EVP9 EVU5:EVX9 EWC5:EWF9 EWK5:EWN9 EWS5:EWV9 EXA5:EXD9 EXI5:EXL9 EXQ5:EXT9 EXY5:EYB9 EYG5:EYJ9 EYO5:EYR9 EYW5:EYZ9 EZE5:EZH9 EZM5:EZP9 EZU5:EZX9 FAC5:FAF9 FAK5:FAN9 FAS5:FAV9 FBA5:FBD9 FBI5:FBL9 FBQ5:FBT9 FBY5:FCB9 FCG5:FCJ9 FCO5:FCR9 FCW5:FCZ9 FDE5:FDH9 FDM5:FDP9 FDU5:FDX9 FEC5:FEF9 FEK5:FEN9 FES5:FEV9 FFA5:FFD9 FFI5:FFL9 FFQ5:FFT9 FFY5:FGB9 FGG5:FGJ9 FGO5:FGR9 FGW5:FGZ9 FHE5:FHH9 FHM5:FHP9 FHU5:FHX9 FIC5:FIF9 FIK5:FIN9 FIS5:FIV9 FJA5:FJD9 FJI5:FJL9 FJQ5:FJT9 FJY5:FKB9 FKG5:FKJ9 FKO5:FKR9 FKW5:FKZ9 FLE5:FLH9 FLM5:FLP9 FLU5:FLX9 FMC5:FMF9 FMK5:FMN9 FMS5:FMV9 FNA5:FND9 FNI5:FNL9 FNQ5:FNT9 FNY5:FOB9 FOG5:FOJ9 FOO5:FOR9 FOW5:FOZ9 FPE5:FPH9 FPM5:FPP9 FPU5:FPX9 FQC5:FQF9 FQK5:FQN9 FQS5:FQV9 FRA5:FRD9 FRI5:FRL9 FRQ5:FRT9 FRY5:FSB9 FSG5:FSJ9 FSO5:FSR9 FSW5:FSZ9 FTE5:FTH9 FTM5:FTP9 FTU5:FTX9 FUC5:FUF9 FUK5:FUN9 FUS5:FUV9 FVA5:FVD9 FVI5:FVL9 FVQ5:FVT9 FVY5:FWB9 FWG5:FWJ9 FWO5:FWR9 FWW5:FWZ9 FXE5:FXH9 FXM5:FXP9 FXU5:FXX9 FYC5:FYF9 FYK5:FYN9 FYS5:FYV9 FZA5:FZD9 FZI5:FZL9 FZQ5:FZT9 FZY5:GAB9 GAG5:GAJ9 GAO5:GAR9 GAW5:GAZ9 GBE5:GBH9 GBM5:GBP9 GBU5:GBX9 GCC5:GCF9 GCK5:GCN9 GCS5:GCV9 GDA5:GDD9 GDI5:GDL9 GDQ5:GDT9 GDY5:GEB9 GEG5:GEJ9 GEO5:GER9 GEW5:GEZ9 GFE5:GFH9 GFM5:GFP9 GFU5:GFX9 GGC5:GGF9 GGK5:GGN9 GGS5:GGV9 GHA5:GHD9 GHI5:GHL9 GHQ5:GHT9 GHY5:GIB9 GIG5:GIJ9 GIO5:GIR9 GIW5:GIZ9 GJE5:GJH9 GJM5:GJP9 GJU5:GJX9 GKC5:GKF9 GKK5:GKN9 GKS5:GKV9 GLA5:GLD9 GLI5:GLL9 GLQ5:GLT9 GLY5:GMB9 GMG5:GMJ9 GMO5:GMR9 GMW5:GMZ9 GNE5:GNH9 GNM5:GNP9 GNU5:GNX9 GOC5:GOF9 GOK5:GON9 GOS5:GOV9 GPA5:GPD9 GPI5:GPL9 GPQ5:GPT9 GPY5:GQB9 GQG5:GQJ9 GQO5:GQR9 GQW5:GQZ9 GRE5:GRH9 GRM5:GRP9 GRU5:GRX9 GSC5:GSF9 GSK5:GSN9 GSS5:GSV9 GTA5:GTD9 GTI5:GTL9 GTQ5:GTT9 GTY5:GUB9 GUG5:GUJ9 GUO5:GUR9 GUW5:GUZ9 GVE5:GVH9 GVM5:GVP9 GVU5:GVX9 GWC5:GWF9 GWK5:GWN9 GWS5:GWV9 GXA5:GXD9 GXI5:GXL9 GXQ5:GXT9 GXY5:GYB9 GYG5:GYJ9 GYO5:GYR9 GYW5:GYZ9 GZE5:GZH9 GZM5:GZP9 GZU5:GZX9 HAC5:HAF9 HAK5:HAN9 HAS5:HAV9 HBA5:HBD9 HBI5:HBL9 HBQ5:HBT9 HBY5:HCB9 HCG5:HCJ9 HCO5:HCR9 HCW5:HCZ9 HDE5:HDH9 HDM5:HDP9 HDU5:HDX9 HEC5:HEF9 HEK5:HEN9 HES5:HEV9 HFA5:HFD9 HFI5:HFL9 HFQ5:HFT9 HFY5:HGB9 HGG5:HGJ9 HGO5:HGR9 HGW5:HGZ9 HHE5:HHH9 HHM5:HHP9 HHU5:HHX9 HIC5:HIF9 HIK5:HIN9 HIS5:HIV9 HJA5:HJD9 HJI5:HJL9 HJQ5:HJT9 HJY5:HKB9 HKG5:HKJ9 HKO5:HKR9 HKW5:HKZ9 HLE5:HLH9 HLM5:HLP9 HLU5:HLX9 HMC5:HMF9 HMK5:HMN9 HMS5:HMV9 HNA5:HND9 HNI5:HNL9 HNQ5:HNT9 HNY5:HOB9 HOG5:HOJ9 HOO5:HOR9 HOW5:HOZ9 HPE5:HPH9 HPM5:HPP9 HPU5:HPX9 HQC5:HQF9 HQK5:HQN9 HQS5:HQV9 HRA5:HRD9 HRI5:HRL9 HRQ5:HRT9 HRY5:HSB9 HSG5:HSJ9 HSO5:HSR9 HSW5:HSZ9 HTE5:HTH9 HTM5:HTP9 HTU5:HTX9 HUC5:HUF9 HUK5:HUN9 HUS5:HUV9 HVA5:HVD9 HVI5:HVL9 HVQ5:HVT9 HVY5:HWB9 HWG5:HWJ9 HWO5:HWR9 HWW5:HWZ9 HXE5:HXH9 HXM5:HXP9 HXU5:HXX9 HYC5:HYF9 HYK5:HYN9 HYS5:HYV9 HZA5:HZD9 HZI5:HZL9 HZQ5:HZT9 HZY5:IAB9 IAG5:IAJ9 IAO5:IAR9 IAW5:IAZ9 IBE5:IBH9 IBM5:IBP9 IBU5:IBX9 ICC5:ICF9 ICK5:ICN9 ICS5:ICV9 IDA5:IDD9 IDI5:IDL9 IDQ5:IDT9 IDY5:IEB9 IEG5:IEJ9 IEO5:IER9 IEW5:IEZ9 IFE5:IFH9 IFM5:IFP9 IFU5:IFX9 IGC5:IGF9 IGK5:IGN9 IGS5:IGV9 IHA5:IHD9 IHI5:IHL9 IHQ5:IHT9 IHY5:IIB9 IIG5:IIJ9 IIO5:IIR9 IIW5:IIZ9 IJE5:IJH9 IJM5:IJP9 IJU5:IJX9 IKC5:IKF9 IKK5:IKN9 IKS5:IKV9 ILA5:ILD9 ILI5:ILL9 ILQ5:ILT9 ILY5:IMB9 IMG5:IMJ9 IMO5:IMR9 IMW5:IMZ9 INE5:INH9 INM5:INP9 INU5:INX9 IOC5:IOF9 IOK5:ION9 IOS5:IOV9 IPA5:IPD9 IPI5:IPL9 IPQ5:IPT9 IPY5:IQB9 IQG5:IQJ9 IQO5:IQR9 IQW5:IQZ9 IRE5:IRH9 IRM5:IRP9 IRU5:IRX9 ISC5:ISF9 ISK5:ISN9 ISS5:ISV9 ITA5:ITD9 ITI5:ITL9 ITQ5:ITT9 ITY5:IUB9 IUG5:IUJ9 IUO5:IUR9 IUW5:IUZ9 IVE5:IVH9 IVM5:IVP9 IVU5:IVX9 IWC5:IWF9 IWK5:IWN9 IWS5:IWV9 IXA5:IXD9 IXI5:IXL9 IXQ5:IXT9 IXY5:IYB9 IYG5:IYJ9 IYO5:IYR9 IYW5:IYZ9 IZE5:IZH9 IZM5:IZP9 IZU5:IZX9 JAC5:JAF9 JAK5:JAN9 JAS5:JAV9 JBA5:JBD9 JBI5:JBL9 JBQ5:JBT9 JBY5:JCB9 JCG5:JCJ9 JCO5:JCR9 JCW5:JCZ9 JDE5:JDH9 JDM5:JDP9 JDU5:JDX9 JEC5:JEF9 JEK5:JEN9 JES5:JEV9 JFA5:JFD9 JFI5:JFL9 JFQ5:JFT9 JFY5:JGB9 JGG5:JGJ9 JGO5:JGR9 JGW5:JGZ9 JHE5:JHH9 JHM5:JHP9 JHU5:JHX9 JIC5:JIF9 JIK5:JIN9 JIS5:JIV9 JJA5:JJD9 JJI5:JJL9 JJQ5:JJT9 JJY5:JKB9 JKG5:JKJ9 JKO5:JKR9 JKW5:JKZ9 JLE5:JLH9 JLM5:JLP9 JLU5:JLX9 JMC5:JMF9 JMK5:JMN9 JMS5:JMV9 JNA5:JND9 JNI5:JNL9 JNQ5:JNT9 JNY5:JOB9 JOG5:JOJ9 JOO5:JOR9 JOW5:JOZ9 JPE5:JPH9 JPM5:JPP9 JPU5:JPX9 JQC5:JQF9 JQK5:JQN9 JQS5:JQV9 JRA5:JRD9 JRI5:JRL9 JRQ5:JRT9 JRY5:JSB9 JSG5:JSJ9 JSO5:JSR9 JSW5:JSZ9 JTE5:JTH9 JTM5:JTP9 JTU5:JTX9 JUC5:JUF9 JUK5:JUN9 JUS5:JUV9 JVA5:JVD9 JVI5:JVL9 JVQ5:JVT9 JVY5:JWB9 JWG5:JWJ9 JWO5:JWR9 JWW5:JWZ9 JXE5:JXH9 JXM5:JXP9 JXU5:JXX9 JYC5:JYF9 JYK5:JYN9 JYS5:JYV9 JZA5:JZD9 JZI5:JZL9 JZQ5:JZT9 JZY5:KAB9 KAG5:KAJ9 KAO5:KAR9 KAW5:KAZ9 KBE5:KBH9 KBM5:KBP9 KBU5:KBX9 KCC5:KCF9 KCK5:KCN9 KCS5:KCV9 KDA5:KDD9 KDI5:KDL9 KDQ5:KDT9 KDY5:KEB9 KEG5:KEJ9 KEO5:KER9 KEW5:KEZ9 KFE5:KFH9 KFM5:KFP9 KFU5:KFX9 KGC5:KGF9 KGK5:KGN9 KGS5:KGV9 KHA5:KHD9 KHI5:KHL9 KHQ5:KHT9 KHY5:KIB9 KIG5:KIJ9 KIO5:KIR9 KIW5:KIZ9 KJE5:KJH9 KJM5:KJP9 KJU5:KJX9 KKC5:KKF9 KKK5:KKN9 KKS5:KKV9 KLA5:KLD9 KLI5:KLL9 KLQ5:KLT9 KLY5:KMB9 KMG5:KMJ9 KMO5:KMR9 KMW5:KMZ9 KNE5:KNH9 KNM5:KNP9 KNU5:KNX9 KOC5:KOF9 KOK5:KON9 KOS5:KOV9 KPA5:KPD9 KPI5:KPL9 KPQ5:KPT9 KPY5:KQB9 KQG5:KQJ9 KQO5:KQR9 KQW5:KQZ9 KRE5:KRH9 KRM5:KRP9 KRU5:KRX9 KSC5:KSF9 KSK5:KSN9 KSS5:KSV9 KTA5:KTD9 KTI5:KTL9 KTQ5:KTT9 KTY5:KUB9 KUG5:KUJ9 KUO5:KUR9 KUW5:KUZ9 KVE5:KVH9 KVM5:KVP9 KVU5:KVX9 KWC5:KWF9 KWK5:KWN9 KWS5:KWV9 KXA5:KXD9 KXI5:KXL9 KXQ5:KXT9 KXY5:KYB9 KYG5:KYJ9 KYO5:KYR9 KYW5:KYZ9 KZE5:KZH9 KZM5:KZP9 KZU5:KZX9 LAC5:LAF9 LAK5:LAN9 LAS5:LAV9 LBA5:LBD9 LBI5:LBL9 LBQ5:LBT9 LBY5:LCB9 LCG5:LCJ9 LCO5:LCR9 LCW5:LCZ9 LDE5:LDH9 LDM5:LDP9 LDU5:LDX9 LEC5:LEF9 LEK5:LEN9 LES5:LEV9 LFA5:LFD9 LFI5:LFL9 LFQ5:LFT9 LFY5:LGB9 LGG5:LGJ9 LGO5:LGR9 LGW5:LGZ9 LHE5:LHH9 LHM5:LHP9 LHU5:LHX9 LIC5:LIF9 LIK5:LIN9 LIS5:LIV9 LJA5:LJD9 LJI5:LJL9 LJQ5:LJT9 LJY5:LKB9 LKG5:LKJ9 LKO5:LKR9 LKW5:LKZ9 LLE5:LLH9 LLM5:LLP9 LLU5:LLX9 LMC5:LMF9 LMK5:LMN9 LMS5:LMV9 LNA5:LND9 LNI5:LNL9 LNQ5:LNT9 LNY5:LOB9 LOG5:LOJ9 LOO5:LOR9 LOW5:LOZ9 LPE5:LPH9 LPM5:LPP9 LPU5:LPX9 LQC5:LQF9 LQK5:LQN9 LQS5:LQV9 LRA5:LRD9 LRI5:LRL9 LRQ5:LRT9 LRY5:LSB9 LSG5:LSJ9 LSO5:LSR9 LSW5:LSZ9 LTE5:LTH9 LTM5:LTP9 LTU5:LTX9 LUC5:LUF9 LUK5:LUN9 LUS5:LUV9 LVA5:LVD9 LVI5:LVL9 LVQ5:LVT9 LVY5:LWB9 LWG5:LWJ9 LWO5:LWR9 LWW5:LWZ9 LXE5:LXH9 LXM5:LXP9 LXU5:LXX9 LYC5:LYF9 LYK5:LYN9 LYS5:LYV9 LZA5:LZD9 LZI5:LZL9 LZQ5:LZT9 LZY5:MAB9 MAG5:MAJ9 MAO5:MAR9 MAW5:MAZ9 MBE5:MBH9 MBM5:MBP9 MBU5:MBX9 MCC5:MCF9 MCK5:MCN9 MCS5:MCV9 MDA5:MDD9 MDI5:MDL9 MDQ5:MDT9 MDY5:MEB9 MEG5:MEJ9 MEO5:MER9 MEW5:MEZ9 MFE5:MFH9 MFM5:MFP9 MFU5:MFX9 MGC5:MGF9 MGK5:MGN9 MGS5:MGV9 MHA5:MHD9 MHI5:MHL9 MHQ5:MHT9 MHY5:MIB9 MIG5:MIJ9 MIO5:MIR9 MIW5:MIZ9 MJE5:MJH9 MJM5:MJP9 MJU5:MJX9 MKC5:MKF9 MKK5:MKN9 MKS5:MKV9 MLA5:MLD9 MLI5:MLL9 MLQ5:MLT9 MLY5:MMB9 MMG5:MMJ9 MMO5:MMR9 MMW5:MMZ9 MNE5:MNH9 MNM5:MNP9 MNU5:MNX9 MOC5:MOF9 MOK5:MON9 MOS5:MOV9 MPA5:MPD9 MPI5:MPL9 MPQ5:MPT9 MPY5:MQB9 MQG5:MQJ9 MQO5:MQR9 MQW5:MQZ9 MRE5:MRH9 MRM5:MRP9 MRU5:MRX9 MSC5:MSF9 MSK5:MSN9 MSS5:MSV9 MTA5:MTD9 MTI5:MTL9 MTQ5:MTT9 MTY5:MUB9 MUG5:MUJ9 MUO5:MUR9 MUW5:MUZ9 MVE5:MVH9 MVM5:MVP9 MVU5:MVX9 MWC5:MWF9 MWK5:MWN9 MWS5:MWV9 MXA5:MXD9 MXI5:MXL9 MXQ5:MXT9 MXY5:MYB9 MYG5:MYJ9 MYO5:MYR9 MYW5:MYZ9 MZE5:MZH9 MZM5:MZP9 MZU5:MZX9 NAC5:NAF9 NAK5:NAN9 NAS5:NAV9 NBA5:NBD9 NBI5:NBL9 NBQ5:NBT9 NBY5:NCB9 NCG5:NCJ9 NCO5:NCR9 NCW5:NCZ9 NDE5:NDH9 NDM5:NDP9 NDU5:NDX9 NEC5:NEF9 NEK5:NEN9 NES5:NEV9 NFA5:NFD9 NFI5:NFL9 NFQ5:NFT9 NFY5:NGB9 NGG5:NGJ9 NGO5:NGR9 NGW5:NGZ9 NHE5:NHH9 NHM5:NHP9 NHU5:NHX9 NIC5:NIF9 NIK5:NIN9 NIS5:NIV9 NJA5:NJD9 NJI5:NJL9 NJQ5:NJT9 NJY5:NKB9 NKG5:NKJ9 NKO5:NKR9 NKW5:NKZ9 NLE5:NLH9 NLM5:NLP9 NLU5:NLX9 NMC5:NMF9 NMK5:NMN9 NMS5:NMV9 NNA5:NND9 NNI5:NNL9 NNQ5:NNT9 NNY5:NOB9 NOG5:NOJ9 NOO5:NOR9 NOW5:NOZ9 NPE5:NPH9 NPM5:NPP9 NPU5:NPX9 NQC5:NQF9 NQK5:NQN9 NQS5:NQV9 NRA5:NRD9 NRI5:NRL9 NRQ5:NRT9 NRY5:NSB9 NSG5:NSJ9 NSO5:NSR9 NSW5:NSZ9 NTE5:NTH9 NTM5:NTP9 NTU5:NTX9 NUC5:NUF9 NUK5:NUN9 NUS5:NUV9 NVA5:NVD9 NVI5:NVL9 NVQ5:NVT9 NVY5:NWB9 NWG5:NWJ9 NWO5:NWR9 NWW5:NWZ9 NXE5:NXH9 NXM5:NXP9 NXU5:NXX9 NYC5:NYF9 NYK5:NYN9 NYS5:NYV9 NZA5:NZD9 NZI5:NZL9 NZQ5:NZT9 NZY5:OAB9 OAG5:OAJ9 OAO5:OAR9 OAW5:OAZ9 OBE5:OBH9 OBM5:OBP9 OBU5:OBX9 OCC5:OCF9 OCK5:OCN9 OCS5:OCV9 ODA5:ODD9 ODI5:ODL9 ODQ5:ODT9 ODY5:OEB9 OEG5:OEJ9 OEO5:OER9 OEW5:OEZ9 OFE5:OFH9 OFM5:OFP9 OFU5:OFX9 OGC5:OGF9 OGK5:OGN9 OGS5:OGV9 OHA5:OHD9 OHI5:OHL9 OHQ5:OHT9 OHY5:OIB9 OIG5:OIJ9 OIO5:OIR9 OIW5:OIZ9 OJE5:OJH9 OJM5:OJP9 OJU5:OJX9 OKC5:OKF9 OKK5:OKN9 OKS5:OKV9 OLA5:OLD9 OLI5:OLL9 OLQ5:OLT9 OLY5:OMB9 OMG5:OMJ9 OMO5:OMR9 OMW5:OMZ9 ONE5:ONH9 ONM5:ONP9 ONU5:ONX9 OOC5:OOF9 OOK5:OON9 OOS5:OOV9 OPA5:OPD9 OPI5:OPL9 OPQ5:OPT9 OPY5:OQB9 OQG5:OQJ9 OQO5:OQR9 OQW5:OQZ9 ORE5:ORH9 ORM5:ORP9 ORU5:ORX9 OSC5:OSF9 OSK5:OSN9 OSS5:OSV9 OTA5:OTD9 OTI5:OTL9 OTQ5:OTT9 OTY5:OUB9 OUG5:OUJ9 OUO5:OUR9 OUW5:OUZ9 OVE5:OVH9 OVM5:OVP9 OVU5:OVX9 OWC5:OWF9 OWK5:OWN9 OWS5:OWV9 OXA5:OXD9 OXI5:OXL9 OXQ5:OXT9 OXY5:OYB9 OYG5:OYJ9 OYO5:OYR9 OYW5:OYZ9 OZE5:OZH9 OZM5:OZP9 OZU5:OZX9 PAC5:PAF9 PAK5:PAN9 PAS5:PAV9 PBA5:PBD9 PBI5:PBL9 PBQ5:PBT9 PBY5:PCB9 PCG5:PCJ9 PCO5:PCR9 PCW5:PCZ9 PDE5:PDH9 PDM5:PDP9 PDU5:PDX9 PEC5:PEF9 PEK5:PEN9 PES5:PEV9 PFA5:PFD9 PFI5:PFL9 PFQ5:PFT9 PFY5:PGB9 PGG5:PGJ9 PGO5:PGR9 PGW5:PGZ9 PHE5:PHH9 PHM5:PHP9 PHU5:PHX9 PIC5:PIF9 PIK5:PIN9 PIS5:PIV9 PJA5:PJD9 PJI5:PJL9 PJQ5:PJT9 PJY5:PKB9 PKG5:PKJ9 PKO5:PKR9 PKW5:PKZ9 PLE5:PLH9 PLM5:PLP9 PLU5:PLX9 PMC5:PMF9 PMK5:PMN9 PMS5:PMV9 PNA5:PND9 PNI5:PNL9 PNQ5:PNT9 PNY5:POB9 POG5:POJ9 POO5:POR9 POW5:POZ9 PPE5:PPH9 PPM5:PPP9 PPU5:PPX9 PQC5:PQF9 PQK5:PQN9 PQS5:PQV9 PRA5:PRD9 PRI5:PRL9 PRQ5:PRT9 PRY5:PSB9 PSG5:PSJ9 PSO5:PSR9 PSW5:PSZ9 PTE5:PTH9 PTM5:PTP9 PTU5:PTX9 PUC5:PUF9 PUK5:PUN9 PUS5:PUV9 PVA5:PVD9 PVI5:PVL9 PVQ5:PVT9 PVY5:PWB9 PWG5:PWJ9 PWO5:PWR9 PWW5:PWZ9 PXE5:PXH9 PXM5:PXP9 PXU5:PXX9 PYC5:PYF9 PYK5:PYN9 PYS5:PYV9 PZA5:PZD9 PZI5:PZL9 PZQ5:PZT9 PZY5:QAB9 QAG5:QAJ9 QAO5:QAR9 QAW5:QAZ9 QBE5:QBH9 QBM5:QBP9 QBU5:QBX9 QCC5:QCF9 QCK5:QCN9 QCS5:QCV9 QDA5:QDD9 QDI5:QDL9 QDQ5:QDT9 QDY5:QEB9 QEG5:QEJ9 QEO5:QER9 QEW5:QEZ9 QFE5:QFH9 QFM5:QFP9 QFU5:QFX9 QGC5:QGF9 QGK5:QGN9 QGS5:QGV9 QHA5:QHD9 QHI5:QHL9 QHQ5:QHT9 QHY5:QIB9 QIG5:QIJ9 QIO5:QIR9 QIW5:QIZ9 QJE5:QJH9 QJM5:QJP9 QJU5:QJX9 QKC5:QKF9 QKK5:QKN9 QKS5:QKV9 QLA5:QLD9 QLI5:QLL9 QLQ5:QLT9 QLY5:QMB9 QMG5:QMJ9 QMO5:QMR9 QMW5:QMZ9 QNE5:QNH9 QNM5:QNP9 QNU5:QNX9 QOC5:QOF9 QOK5:QON9 QOS5:QOV9 QPA5:QPD9 QPI5:QPL9 QPQ5:QPT9 QPY5:QQB9 QQG5:QQJ9 QQO5:QQR9 QQW5:QQZ9 QRE5:QRH9 QRM5:QRP9 QRU5:QRX9 QSC5:QSF9 QSK5:QSN9 QSS5:QSV9 QTA5:QTD9 QTI5:QTL9 QTQ5:QTT9 QTY5:QUB9 QUG5:QUJ9 QUO5:QUR9 QUW5:QUZ9 QVE5:QVH9 QVM5:QVP9 QVU5:QVX9 QWC5:QWF9 QWK5:QWN9 QWS5:QWV9 QXA5:QXD9 QXI5:QXL9 QXQ5:QXT9 QXY5:QYB9 QYG5:QYJ9 QYO5:QYR9 QYW5:QYZ9 QZE5:QZH9 QZM5:QZP9 QZU5:QZX9 RAC5:RAF9 RAK5:RAN9 RAS5:RAV9 RBA5:RBD9 RBI5:RBL9 RBQ5:RBT9 RBY5:RCB9 RCG5:RCJ9 RCO5:RCR9 RCW5:RCZ9 RDE5:RDH9 RDM5:RDP9 RDU5:RDX9 REC5:REF9 REK5:REN9 RES5:REV9 RFA5:RFD9 RFI5:RFL9 RFQ5:RFT9 RFY5:RGB9 RGG5:RGJ9 RGO5:RGR9 RGW5:RGZ9 RHE5:RHH9 RHM5:RHP9 RHU5:RHX9 RIC5:RIF9 RIK5:RIN9 RIS5:RIV9 RJA5:RJD9 RJI5:RJL9 RJQ5:RJT9 RJY5:RKB9 RKG5:RKJ9 RKO5:RKR9 RKW5:RKZ9 RLE5:RLH9 RLM5:RLP9 RLU5:RLX9 RMC5:RMF9 RMK5:RMN9 RMS5:RMV9 RNA5:RND9 RNI5:RNL9 RNQ5:RNT9 RNY5:ROB9 ROG5:ROJ9 ROO5:ROR9 ROW5:ROZ9 RPE5:RPH9 RPM5:RPP9 RPU5:RPX9 RQC5:RQF9 RQK5:RQN9 RQS5:RQV9 RRA5:RRD9 RRI5:RRL9 RRQ5:RRT9 RRY5:RSB9 RSG5:RSJ9 RSO5:RSR9 RSW5:RSZ9 RTE5:RTH9 RTM5:RTP9 RTU5:RTX9 RUC5:RUF9 RUK5:RUN9 RUS5:RUV9 RVA5:RVD9 RVI5:RVL9 RVQ5:RVT9 RVY5:RWB9 RWG5:RWJ9 RWO5:RWR9 RWW5:RWZ9 RXE5:RXH9 RXM5:RXP9 RXU5:RXX9 RYC5:RYF9 RYK5:RYN9 RYS5:RYV9 RZA5:RZD9 RZI5:RZL9 RZQ5:RZT9 RZY5:SAB9 SAG5:SAJ9 SAO5:SAR9 SAW5:SAZ9 SBE5:SBH9 SBM5:SBP9 SBU5:SBX9 SCC5:SCF9 SCK5:SCN9 SCS5:SCV9 SDA5:SDD9 SDI5:SDL9 SDQ5:SDT9 SDY5:SEB9 SEG5:SEJ9 SEO5:SER9 SEW5:SEZ9 SFE5:SFH9 SFM5:SFP9 SFU5:SFX9 SGC5:SGF9 SGK5:SGN9 SGS5:SGV9 SHA5:SHD9 SHI5:SHL9 SHQ5:SHT9 SHY5:SIB9 SIG5:SIJ9 SIO5:SIR9 SIW5:SIZ9 SJE5:SJH9 SJM5:SJP9 SJU5:SJX9 SKC5:SKF9 SKK5:SKN9 SKS5:SKV9 SLA5:SLD9 SLI5:SLL9 SLQ5:SLT9 SLY5:SMB9 SMG5:SMJ9 SMO5:SMR9 SMW5:SMZ9 SNE5:SNH9 SNM5:SNP9 SNU5:SNX9 SOC5:SOF9 SOK5:SON9 SOS5:SOV9 SPA5:SPD9 SPI5:SPL9 SPQ5:SPT9 SPY5:SQB9 SQG5:SQJ9 SQO5:SQR9 SQW5:SQZ9 SRE5:SRH9 SRM5:SRP9 SRU5:SRX9 SSC5:SSF9 SSK5:SSN9 SSS5:SSV9 STA5:STD9 STI5:STL9 STQ5:STT9 STY5:SUB9 SUG5:SUJ9 SUO5:SUR9 SUW5:SUZ9 SVE5:SVH9 SVM5:SVP9 SVU5:SVX9 SWC5:SWF9 SWK5:SWN9 SWS5:SWV9 SXA5:SXD9 SXI5:SXL9 SXQ5:SXT9 SXY5:SYB9 SYG5:SYJ9 SYO5:SYR9 SYW5:SYZ9 SZE5:SZH9 SZM5:SZP9 SZU5:SZX9 TAC5:TAF9 TAK5:TAN9 TAS5:TAV9 TBA5:TBD9 TBI5:TBL9 TBQ5:TBT9 TBY5:TCB9 TCG5:TCJ9 TCO5:TCR9 TCW5:TCZ9 TDE5:TDH9 TDM5:TDP9 TDU5:TDX9 TEC5:TEF9 TEK5:TEN9 TES5:TEV9 TFA5:TFD9 TFI5:TFL9 TFQ5:TFT9 TFY5:TGB9 TGG5:TGJ9 TGO5:TGR9 TGW5:TGZ9 THE5:THH9 THM5:THP9 THU5:THX9 TIC5:TIF9 TIK5:TIN9 TIS5:TIV9 TJA5:TJD9 TJI5:TJL9 TJQ5:TJT9 TJY5:TKB9 TKG5:TKJ9 TKO5:TKR9 TKW5:TKZ9 TLE5:TLH9 TLM5:TLP9 TLU5:TLX9 TMC5:TMF9 TMK5:TMN9 TMS5:TMV9 TNA5:TND9 TNI5:TNL9 TNQ5:TNT9 TNY5:TOB9 TOG5:TOJ9 TOO5:TOR9 TOW5:TOZ9 TPE5:TPH9 TPM5:TPP9 TPU5:TPX9 TQC5:TQF9 TQK5:TQN9 TQS5:TQV9 TRA5:TRD9 TRI5:TRL9 TRQ5:TRT9 TRY5:TSB9 TSG5:TSJ9 TSO5:TSR9 TSW5:TSZ9 TTE5:TTH9 TTM5:TTP9 TTU5:TTX9 TUC5:TUF9 TUK5:TUN9 TUS5:TUV9 TVA5:TVD9 TVI5:TVL9 TVQ5:TVT9 TVY5:TWB9 TWG5:TWJ9 TWO5:TWR9 TWW5:TWZ9 TXE5:TXH9 TXM5:TXP9 TXU5:TXX9 TYC5:TYF9 TYK5:TYN9 TYS5:TYV9 TZA5:TZD9 TZI5:TZL9 TZQ5:TZT9 TZY5:UAB9 UAG5:UAJ9 UAO5:UAR9 UAW5:UAZ9 UBE5:UBH9 UBM5:UBP9 UBU5:UBX9 UCC5:UCF9 UCK5:UCN9 UCS5:UCV9 UDA5:UDD9 UDI5:UDL9 UDQ5:UDT9 UDY5:UEB9 UEG5:UEJ9 UEO5:UER9 UEW5:UEZ9 UFE5:UFH9 UFM5:UFP9 UFU5:UFX9 UGC5:UGF9 UGK5:UGN9 UGS5:UGV9 UHA5:UHD9 UHI5:UHL9 UHQ5:UHT9 UHY5:UIB9 UIG5:UIJ9 UIO5:UIR9 UIW5:UIZ9 UJE5:UJH9 UJM5:UJP9 UJU5:UJX9 UKC5:UKF9 UKK5:UKN9 UKS5:UKV9 ULA5:ULD9 ULI5:ULL9 ULQ5:ULT9 ULY5:UMB9 UMG5:UMJ9 UMO5:UMR9 UMW5:UMZ9 UNE5:UNH9 UNM5:UNP9 UNU5:UNX9 UOC5:UOF9 UOK5:UON9 UOS5:UOV9 UPA5:UPD9 UPI5:UPL9 UPQ5:UPT9 UPY5:UQB9 UQG5:UQJ9 UQO5:UQR9 UQW5:UQZ9 URE5:URH9 URM5:URP9 URU5:URX9 USC5:USF9 USK5:USN9 USS5:USV9 UTA5:UTD9 UTI5:UTL9 UTQ5:UTT9 UTY5:UUB9 UUG5:UUJ9 UUO5:UUR9 UUW5:UUZ9 UVE5:UVH9 UVM5:UVP9 UVU5:UVX9 UWC5:UWF9 UWK5:UWN9 UWS5:UWV9 UXA5:UXD9 UXI5:UXL9 UXQ5:UXT9 UXY5:UYB9 UYG5:UYJ9 UYO5:UYR9 UYW5:UYZ9 UZE5:UZH9 UZM5:UZP9 UZU5:UZX9 VAC5:VAF9 VAK5:VAN9 VAS5:VAV9 VBA5:VBD9 VBI5:VBL9 VBQ5:VBT9 VBY5:VCB9 VCG5:VCJ9 VCO5:VCR9 VCW5:VCZ9 VDE5:VDH9 VDM5:VDP9 VDU5:VDX9 VEC5:VEF9 VEK5:VEN9 VES5:VEV9 VFA5:VFD9 VFI5:VFL9 VFQ5:VFT9 VFY5:VGB9 VGG5:VGJ9 VGO5:VGR9 VGW5:VGZ9 VHE5:VHH9 VHM5:VHP9 VHU5:VHX9 VIC5:VIF9 VIK5:VIN9 VIS5:VIV9 VJA5:VJD9 VJI5:VJL9 VJQ5:VJT9 VJY5:VKB9 VKG5:VKJ9 VKO5:VKR9 VKW5:VKZ9 VLE5:VLH9 VLM5:VLP9 VLU5:VLX9 VMC5:VMF9 VMK5:VMN9 VMS5:VMV9 VNA5:VND9 VNI5:VNL9 VNQ5:VNT9 VNY5:VOB9 VOG5:VOJ9 VOO5:VOR9 VOW5:VOZ9 VPE5:VPH9 VPM5:VPP9 VPU5:VPX9 VQC5:VQF9 VQK5:VQN9 VQS5:VQV9 VRA5:VRD9 VRI5:VRL9 VRQ5:VRT9 VRY5:VSB9 VSG5:VSJ9 VSO5:VSR9 VSW5:VSZ9 VTE5:VTH9 VTM5:VTP9 VTU5:VTX9 VUC5:VUF9 VUK5:VUN9 VUS5:VUV9 VVA5:VVD9 VVI5:VVL9 VVQ5:VVT9 VVY5:VWB9 VWG5:VWJ9 VWO5:VWR9 VWW5:VWZ9 VXE5:VXH9 VXM5:VXP9 VXU5:VXX9 VYC5:VYF9 VYK5:VYN9 VYS5:VYV9 VZA5:VZD9 VZI5:VZL9 VZQ5:VZT9 VZY5:WAB9 WAG5:WAJ9 WAO5:WAR9 WAW5:WAZ9 WBE5:WBH9 WBM5:WBP9 WBU5:WBX9 WCC5:WCF9 WCK5:WCN9 WCS5:WCV9 WDA5:WDD9 WDI5:WDL9 WDQ5:WDT9 WDY5:WEB9 WEG5:WEJ9 WEO5:WER9 WEW5:WEZ9 WFE5:WFH9 WFM5:WFP9 WFU5:WFX9 WGC5:WGF9 WGK5:WGN9 WGS5:WGV9 WHA5:WHD9 WHI5:WHL9 WHQ5:WHT9 WHY5:WIB9 WIG5:WIJ9 WIO5:WIR9 WIW5:WIZ9 WJE5:WJH9 WJM5:WJP9 WJU5:WJX9 WKC5:WKF9 WKK5:WKN9 WKS5:WKV9 WLA5:WLD9 WLI5:WLL9 WLQ5:WLT9 WLY5:WMB9 WMG5:WMJ9 WMO5:WMR9 WMW5:WMZ9 WNE5:WNH9 WNM5:WNP9 WNU5:WNX9 WOC5:WOF9 WOK5:WON9 WOS5:WOV9 WPA5:WPD9 WPI5:WPL9 WPQ5:WPT9 WPY5:WQB9 WQG5:WQJ9 WQO5:WQR9 WQW5:WQZ9 WRE5:WRH9 WRM5:WRP9 WRU5:WRX9 WSC5:WSF9 WSK5:WSN9 WSS5:WSV9 WTA5:WTD9 WTI5:WTL9 WTQ5:WTT9 WTY5:WUB9 WUG5:WUJ9 WUO5:WUR9 WUW5:WUZ9 WVE5:WVH9 WVM5:WVP9 WVU5:WVX9 WWC5:WWF9 WWK5:WWN9 WWS5:WWV9 WXA5:WXD9 WXI5:WXL9 WXQ5:WXT9 WXY5:WYB9 WYG5:WYJ9 WYO5:WYR9 WYW5:WYZ9 WZE5:WZH9 WZM5:WZP9 WZU5:WZX9 XAC5:XAF9 XAK5:XAN9 XAS5:XAV9 XBA5:XBD9 XBI5:XBL9 XBQ5:XBT9 XBY5:XCB9 XCG5:XCJ9 XCO5:XCR9 XCW5:XCZ9 XDE5:XDH9 XDM5:XDP9 XDU5:XDX9 XEC5:XEF9 XEK5:XEN9 XES5:XEV9 XFA5:XFD9 E10:H213">
    <cfRule type="expression" dxfId="14" priority="2">
      <formula>AND($A5&lt;&gt;"",B5="")</formula>
    </cfRule>
  </conditionalFormatting>
  <conditionalFormatting sqref="B5:C9 E5:H9">
    <cfRule type="expression" dxfId="13" priority="1">
      <formula>AND($A5&lt;&gt;"",B5="")</formula>
    </cfRule>
  </conditionalFormatting>
  <dataValidations count="2">
    <dataValidation type="list" allowBlank="1" showInputMessage="1" showErrorMessage="1" sqref="B5:B213">
      <formula1>PROFILE</formula1>
    </dataValidation>
    <dataValidation type="list" allowBlank="1" showInputMessage="1" showErrorMessage="1" sqref="H5:H213">
      <formula1>EMPLOYMENT</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Header>&amp;L&amp;14Attachment 4.1 to Annex 3 - Connection Table Lot 1 - 02/2018/OP/EITPROC</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5"/>
  <sheetViews>
    <sheetView view="pageBreakPreview" topLeftCell="B2" zoomScaleNormal="100" zoomScaleSheetLayoutView="100" workbookViewId="0">
      <selection activeCell="H17" sqref="H17"/>
    </sheetView>
  </sheetViews>
  <sheetFormatPr defaultColWidth="0" defaultRowHeight="15" zeroHeight="1" x14ac:dyDescent="0.25"/>
  <cols>
    <col min="1" max="1" width="9.140625" hidden="1" customWidth="1"/>
    <col min="2" max="2" width="35.85546875" bestFit="1" customWidth="1"/>
    <col min="3" max="3" width="17.28515625" customWidth="1"/>
    <col min="4" max="4" width="8.140625" customWidth="1"/>
    <col min="5" max="6" width="17.28515625" customWidth="1"/>
    <col min="7" max="7" width="8.140625" customWidth="1"/>
    <col min="8" max="8" width="13" customWidth="1"/>
    <col min="9" max="9" width="8.140625" customWidth="1"/>
    <col min="10" max="10" width="4.140625" hidden="1" customWidth="1"/>
    <col min="11" max="16384" width="9.140625" hidden="1"/>
  </cols>
  <sheetData>
    <row r="1" spans="1:16" ht="18.75" hidden="1" x14ac:dyDescent="0.3">
      <c r="B1" s="65" t="s">
        <v>126</v>
      </c>
    </row>
    <row r="2" spans="1:16" ht="21" x14ac:dyDescent="0.35">
      <c r="B2" s="125" t="s">
        <v>131</v>
      </c>
      <c r="C2" s="125"/>
      <c r="D2" s="125"/>
      <c r="E2" s="125"/>
      <c r="F2" s="125"/>
      <c r="G2" s="125"/>
      <c r="H2" s="125"/>
      <c r="I2" s="125"/>
    </row>
    <row r="3" spans="1:16" ht="19.5" thickBot="1" x14ac:dyDescent="0.35">
      <c r="B3" s="29" t="s">
        <v>129</v>
      </c>
    </row>
    <row r="4" spans="1:16" ht="48.75" customHeight="1" x14ac:dyDescent="0.25">
      <c r="A4" s="2"/>
      <c r="B4" s="22" t="str">
        <f>IF(K4=0,"!!! Minimum requirements not met already !!!", "")</f>
        <v/>
      </c>
      <c r="C4" s="126" t="s">
        <v>0</v>
      </c>
      <c r="D4" s="127"/>
      <c r="E4" s="83" t="s">
        <v>1</v>
      </c>
      <c r="F4" s="130" t="s">
        <v>2</v>
      </c>
      <c r="G4" s="131"/>
      <c r="H4" s="126" t="s">
        <v>30</v>
      </c>
      <c r="I4" s="127"/>
      <c r="J4" s="2"/>
      <c r="K4" t="b">
        <f>AND(K7:K17,N7:N17,P7:P16)</f>
        <v>0</v>
      </c>
    </row>
    <row r="5" spans="1:16" ht="24" customHeight="1" x14ac:dyDescent="0.25">
      <c r="A5" s="5"/>
      <c r="B5" s="5"/>
      <c r="C5" s="132" t="s">
        <v>9</v>
      </c>
      <c r="D5" s="129"/>
      <c r="E5" s="84" t="s">
        <v>9</v>
      </c>
      <c r="F5" s="128" t="s">
        <v>9</v>
      </c>
      <c r="G5" s="129"/>
      <c r="H5" s="128"/>
      <c r="I5" s="129"/>
      <c r="J5" s="5"/>
    </row>
    <row r="6" spans="1:16" ht="15.75" thickBot="1" x14ac:dyDescent="0.3">
      <c r="A6" s="1"/>
      <c r="B6" s="1"/>
      <c r="C6" s="6"/>
      <c r="D6" s="30" t="s">
        <v>11</v>
      </c>
      <c r="E6" s="6"/>
      <c r="F6" s="6"/>
      <c r="G6" s="30" t="s">
        <v>11</v>
      </c>
      <c r="H6" s="6"/>
      <c r="I6" s="30" t="s">
        <v>11</v>
      </c>
      <c r="J6" s="1"/>
    </row>
    <row r="7" spans="1:16" ht="30" customHeight="1" x14ac:dyDescent="0.25">
      <c r="A7" t="s">
        <v>98</v>
      </c>
      <c r="B7" s="11" t="str">
        <f>VLOOKUP(A7,'Reference data'!$A$21:$C$31,3,0)</f>
        <v>IT Security Auditor (ISA)</v>
      </c>
      <c r="C7" s="7">
        <f>COUNTIFS('Connection Table'!$B$5:$B$213,'Staff Capacity'!$A7,'Connection Table'!$K$5:$K$213,"E")</f>
        <v>0</v>
      </c>
      <c r="D7" s="31">
        <v>1</v>
      </c>
      <c r="E7" s="7">
        <f t="shared" ref="E7:E16" si="0">F7-C7</f>
        <v>0</v>
      </c>
      <c r="F7" s="7">
        <f>COUNTIFS('Connection Table'!$B$5:$B$213,'Staff Capacity'!$A7)</f>
        <v>0</v>
      </c>
      <c r="G7" s="31">
        <v>2</v>
      </c>
      <c r="H7" s="7">
        <f>COUNTIFS('Connection Table'!$B$5:$B$213,'Staff Capacity'!$A7,'Connection Table'!$D$5:$D$213,"&gt;0")</f>
        <v>0</v>
      </c>
      <c r="I7" s="31">
        <v>1</v>
      </c>
      <c r="K7" t="b">
        <f>IF(C7&gt;=D7,TRUE,FALSE)</f>
        <v>0</v>
      </c>
      <c r="N7" t="b">
        <f t="shared" ref="N7:N16" si="1">IF(F7&gt;=G7,TRUE,FALSE)</f>
        <v>0</v>
      </c>
      <c r="P7" t="b">
        <f t="shared" ref="P7:P16" si="2">IF(H7&gt;=I7,TRUE,FALSE)</f>
        <v>0</v>
      </c>
    </row>
    <row r="8" spans="1:16" ht="30" customHeight="1" x14ac:dyDescent="0.25">
      <c r="A8" t="s">
        <v>100</v>
      </c>
      <c r="B8" s="12" t="str">
        <f>VLOOKUP(A8,'Reference data'!$A$21:$C$31,3,0)</f>
        <v>Senior IT Security Auditor (SISA)</v>
      </c>
      <c r="C8" s="4">
        <f>COUNTIFS('Connection Table'!$B$5:$B$213,'Staff Capacity'!$A8,'Connection Table'!$K$5:$K$213,"E")</f>
        <v>0</v>
      </c>
      <c r="D8" s="32">
        <v>0</v>
      </c>
      <c r="E8" s="4">
        <f t="shared" si="0"/>
        <v>0</v>
      </c>
      <c r="F8" s="4">
        <f>COUNTIFS('Connection Table'!$B$5:$B$213,'Staff Capacity'!$A8)</f>
        <v>0</v>
      </c>
      <c r="G8" s="32">
        <v>2</v>
      </c>
      <c r="H8" s="4">
        <f>COUNTIFS('Connection Table'!$B$5:$B$213,'Staff Capacity'!$A8,'Connection Table'!$D$5:$D$213,"&gt;0")</f>
        <v>0</v>
      </c>
      <c r="I8" s="32">
        <v>1</v>
      </c>
      <c r="K8" t="b">
        <f t="shared" ref="K8:K12" si="3">IF(C8&gt;=D8,TRUE,FALSE)</f>
        <v>1</v>
      </c>
      <c r="N8" t="b">
        <f t="shared" ref="N8:N12" si="4">IF(F8&gt;=G8,TRUE,FALSE)</f>
        <v>0</v>
      </c>
      <c r="P8" t="b">
        <f t="shared" ref="P8:P12" si="5">IF(H8&gt;=I8,TRUE,FALSE)</f>
        <v>0</v>
      </c>
    </row>
    <row r="9" spans="1:16" ht="30" customHeight="1" x14ac:dyDescent="0.25">
      <c r="A9" t="s">
        <v>23</v>
      </c>
      <c r="B9" s="12" t="str">
        <f>VLOOKUP(A9,'Reference data'!$A$21:$C$31,3,0)</f>
        <v>Data Base Administrator (DBA)</v>
      </c>
      <c r="C9" s="4">
        <f>COUNTIFS('Connection Table'!$B$5:$B$213,'Staff Capacity'!$A9,'Connection Table'!$K$5:$K$213,"E")</f>
        <v>0</v>
      </c>
      <c r="D9" s="32">
        <v>1</v>
      </c>
      <c r="E9" s="4">
        <f t="shared" si="0"/>
        <v>0</v>
      </c>
      <c r="F9" s="4">
        <f>COUNTIFS('Connection Table'!$B$5:$B$213,'Staff Capacity'!$A9)</f>
        <v>0</v>
      </c>
      <c r="G9" s="32">
        <v>2</v>
      </c>
      <c r="H9" s="4">
        <f>COUNTIFS('Connection Table'!$B$5:$B$213,'Staff Capacity'!$A9,'Connection Table'!$D$5:$D$213,"&gt;0")</f>
        <v>0</v>
      </c>
      <c r="I9" s="32">
        <v>1</v>
      </c>
      <c r="K9" t="b">
        <f t="shared" si="3"/>
        <v>0</v>
      </c>
      <c r="N9" t="b">
        <f t="shared" si="4"/>
        <v>0</v>
      </c>
      <c r="P9" t="b">
        <f t="shared" si="5"/>
        <v>0</v>
      </c>
    </row>
    <row r="10" spans="1:16" ht="30" customHeight="1" x14ac:dyDescent="0.25">
      <c r="A10" t="s">
        <v>21</v>
      </c>
      <c r="B10" s="12" t="str">
        <f>VLOOKUP(A10,'Reference data'!$A$21:$C$31,3,0)</f>
        <v>Senior Data Base Administrator (SDBA)</v>
      </c>
      <c r="C10" s="4">
        <f>COUNTIFS('Connection Table'!$B$5:$B$213,'Staff Capacity'!$A10,'Connection Table'!$K$5:$K$213,"E")</f>
        <v>0</v>
      </c>
      <c r="D10" s="32">
        <v>1</v>
      </c>
      <c r="E10" s="4">
        <f t="shared" si="0"/>
        <v>0</v>
      </c>
      <c r="F10" s="4">
        <f>COUNTIFS('Connection Table'!$B$5:$B$213,'Staff Capacity'!$A10)</f>
        <v>0</v>
      </c>
      <c r="G10" s="32">
        <v>1</v>
      </c>
      <c r="H10" s="4">
        <f>COUNTIFS('Connection Table'!$B$5:$B$213,'Staff Capacity'!$A10,'Connection Table'!$D$5:$D$213,"&gt;0")</f>
        <v>0</v>
      </c>
      <c r="I10" s="32">
        <v>1</v>
      </c>
      <c r="K10" t="b">
        <f t="shared" si="3"/>
        <v>0</v>
      </c>
      <c r="N10" t="b">
        <f t="shared" si="4"/>
        <v>0</v>
      </c>
      <c r="P10" t="b">
        <f t="shared" si="5"/>
        <v>0</v>
      </c>
    </row>
    <row r="11" spans="1:16" ht="30" customHeight="1" x14ac:dyDescent="0.25">
      <c r="A11" t="s">
        <v>16</v>
      </c>
      <c r="B11" s="12" t="str">
        <f>VLOOKUP(A11,'Reference data'!$A$21:$C$31,3,0)</f>
        <v>Infrastructure Specialist (IS)</v>
      </c>
      <c r="C11" s="4">
        <f>COUNTIFS('Connection Table'!$B$5:$B$213,'Staff Capacity'!$A11,'Connection Table'!$K$5:$K$213,"E")</f>
        <v>0</v>
      </c>
      <c r="D11" s="32">
        <v>3</v>
      </c>
      <c r="E11" s="4">
        <f t="shared" si="0"/>
        <v>0</v>
      </c>
      <c r="F11" s="4">
        <f>COUNTIFS('Connection Table'!$B$5:$B$213,'Staff Capacity'!$A11)</f>
        <v>0</v>
      </c>
      <c r="G11" s="32">
        <v>8</v>
      </c>
      <c r="H11" s="4">
        <f>COUNTIFS('Connection Table'!$B$5:$B$213,'Staff Capacity'!$A11,'Connection Table'!$D$5:$D$213,"&gt;0")</f>
        <v>0</v>
      </c>
      <c r="I11" s="32">
        <v>4</v>
      </c>
      <c r="K11" t="b">
        <f t="shared" si="3"/>
        <v>0</v>
      </c>
      <c r="N11" t="b">
        <f t="shared" si="4"/>
        <v>0</v>
      </c>
      <c r="P11" t="b">
        <f t="shared" si="5"/>
        <v>0</v>
      </c>
    </row>
    <row r="12" spans="1:16" ht="30" customHeight="1" x14ac:dyDescent="0.25">
      <c r="A12" t="s">
        <v>24</v>
      </c>
      <c r="B12" s="12" t="str">
        <f>VLOOKUP(A12,'Reference data'!$A$21:$C$31,3,0)</f>
        <v>Senior Infrastructure Consultant  (SIC)</v>
      </c>
      <c r="C12" s="4">
        <f>COUNTIFS('Connection Table'!$B$5:$B$213,'Staff Capacity'!$A12,'Connection Table'!$K$5:$K$213,"E")</f>
        <v>0</v>
      </c>
      <c r="D12" s="32">
        <v>1</v>
      </c>
      <c r="E12" s="4">
        <f t="shared" si="0"/>
        <v>0</v>
      </c>
      <c r="F12" s="4">
        <f>COUNTIFS('Connection Table'!$B$5:$B$213,'Staff Capacity'!$A12)</f>
        <v>0</v>
      </c>
      <c r="G12" s="32">
        <v>2</v>
      </c>
      <c r="H12" s="4">
        <f>COUNTIFS('Connection Table'!$B$5:$B$213,'Staff Capacity'!$A12,'Connection Table'!$D$5:$D$213,"&gt;0")</f>
        <v>0</v>
      </c>
      <c r="I12" s="32">
        <v>2</v>
      </c>
      <c r="K12" t="b">
        <f t="shared" si="3"/>
        <v>0</v>
      </c>
      <c r="N12" t="b">
        <f t="shared" si="4"/>
        <v>0</v>
      </c>
      <c r="P12" t="b">
        <f t="shared" si="5"/>
        <v>0</v>
      </c>
    </row>
    <row r="13" spans="1:16" ht="30" customHeight="1" x14ac:dyDescent="0.25">
      <c r="A13" t="s">
        <v>89</v>
      </c>
      <c r="B13" s="12" t="str">
        <f>VLOOKUP(A13,'Reference data'!$A$21:$C$31,3,0)</f>
        <v>Network Specialist (NS)</v>
      </c>
      <c r="C13" s="4">
        <f>COUNTIFS('Connection Table'!$B$5:$B$213,'Staff Capacity'!$A13,'Connection Table'!$K$5:$K$213,"E")</f>
        <v>0</v>
      </c>
      <c r="D13" s="32">
        <v>2</v>
      </c>
      <c r="E13" s="4">
        <f t="shared" si="0"/>
        <v>0</v>
      </c>
      <c r="F13" s="4">
        <f>COUNTIFS('Connection Table'!$B$5:$B$213,'Staff Capacity'!$A13)</f>
        <v>0</v>
      </c>
      <c r="G13" s="32">
        <v>5</v>
      </c>
      <c r="H13" s="4">
        <f>COUNTIFS('Connection Table'!$B$5:$B$213,'Staff Capacity'!$A13,'Connection Table'!$D$5:$D$213,"&gt;0")</f>
        <v>0</v>
      </c>
      <c r="I13" s="32">
        <v>3</v>
      </c>
      <c r="K13" t="b">
        <f t="shared" ref="K13:K16" si="6">IF(C13&gt;=D13,TRUE,FALSE)</f>
        <v>0</v>
      </c>
      <c r="N13" t="b">
        <f t="shared" si="1"/>
        <v>0</v>
      </c>
      <c r="P13" t="b">
        <f t="shared" si="2"/>
        <v>0</v>
      </c>
    </row>
    <row r="14" spans="1:16" ht="30" customHeight="1" x14ac:dyDescent="0.25">
      <c r="A14" t="s">
        <v>105</v>
      </c>
      <c r="B14" s="12" t="str">
        <f>VLOOKUP(A14,'Reference data'!$A$21:$C$31,3,0)</f>
        <v>Security Network Specialist (SNS)</v>
      </c>
      <c r="C14" s="4">
        <f>COUNTIFS('Connection Table'!$B$5:$B$213,'Staff Capacity'!$A14,'Connection Table'!$K$5:$K$213,"E")</f>
        <v>0</v>
      </c>
      <c r="D14" s="32">
        <v>1</v>
      </c>
      <c r="E14" s="4">
        <f t="shared" si="0"/>
        <v>0</v>
      </c>
      <c r="F14" s="4">
        <f>COUNTIFS('Connection Table'!$B$5:$B$213,'Staff Capacity'!$A14)</f>
        <v>0</v>
      </c>
      <c r="G14" s="32">
        <v>3</v>
      </c>
      <c r="H14" s="4">
        <f>COUNTIFS('Connection Table'!$B$5:$B$213,'Staff Capacity'!$A14,'Connection Table'!$D$5:$D$213,"&gt;0")</f>
        <v>0</v>
      </c>
      <c r="I14" s="32">
        <v>1</v>
      </c>
      <c r="K14" t="b">
        <f t="shared" si="6"/>
        <v>0</v>
      </c>
      <c r="N14" t="b">
        <f t="shared" si="1"/>
        <v>0</v>
      </c>
      <c r="P14" t="b">
        <f t="shared" si="2"/>
        <v>0</v>
      </c>
    </row>
    <row r="15" spans="1:16" ht="30" customHeight="1" x14ac:dyDescent="0.25">
      <c r="A15" t="s">
        <v>85</v>
      </c>
      <c r="B15" s="12" t="str">
        <f>VLOOKUP(A15,'Reference data'!$A$21:$C$31,3,0)</f>
        <v>Technical Writer (TW)</v>
      </c>
      <c r="C15" s="4">
        <f>COUNTIFS('Connection Table'!$B$5:$B$213,'Staff Capacity'!$A15,'Connection Table'!$K$5:$K$213,"E")</f>
        <v>0</v>
      </c>
      <c r="D15" s="32">
        <v>0</v>
      </c>
      <c r="E15" s="4">
        <f t="shared" si="0"/>
        <v>0</v>
      </c>
      <c r="F15" s="4">
        <f>COUNTIFS('Connection Table'!$B$5:$B$213,'Staff Capacity'!$A15)</f>
        <v>0</v>
      </c>
      <c r="G15" s="32">
        <v>2</v>
      </c>
      <c r="H15" s="4">
        <f>COUNTIFS('Connection Table'!$B$5:$B$213,'Staff Capacity'!$A15,'Connection Table'!$D$5:$D$213,"&gt;0")</f>
        <v>0</v>
      </c>
      <c r="I15" s="32">
        <v>2</v>
      </c>
      <c r="K15" t="b">
        <f t="shared" si="6"/>
        <v>1</v>
      </c>
      <c r="N15" t="b">
        <f t="shared" si="1"/>
        <v>0</v>
      </c>
      <c r="P15" t="b">
        <f t="shared" si="2"/>
        <v>0</v>
      </c>
    </row>
    <row r="16" spans="1:16" ht="30" customHeight="1" thickBot="1" x14ac:dyDescent="0.3">
      <c r="A16" t="s">
        <v>13</v>
      </c>
      <c r="B16" s="12" t="str">
        <f>VLOOKUP(A16,'Reference data'!$A$21:$C$31,3,0)</f>
        <v>Project Manager (PM)</v>
      </c>
      <c r="C16" s="4">
        <f>COUNTIFS('Connection Table'!$B$5:$B$213,'Staff Capacity'!$A16,'Connection Table'!$K$5:$K$213,"E")</f>
        <v>0</v>
      </c>
      <c r="D16" s="32">
        <v>1</v>
      </c>
      <c r="E16" s="4">
        <f t="shared" si="0"/>
        <v>0</v>
      </c>
      <c r="F16" s="4">
        <f>COUNTIFS('Connection Table'!$B$5:$B$213,'Staff Capacity'!$A16)</f>
        <v>0</v>
      </c>
      <c r="G16" s="32">
        <v>2</v>
      </c>
      <c r="H16" s="4">
        <f>COUNTIFS('Connection Table'!$B$5:$B$213,'Staff Capacity'!$A16,'Connection Table'!$D$5:$D$213,"&gt;0")</f>
        <v>0</v>
      </c>
      <c r="I16" s="32">
        <v>1</v>
      </c>
      <c r="K16" t="b">
        <f t="shared" si="6"/>
        <v>0</v>
      </c>
      <c r="N16" t="b">
        <f t="shared" si="1"/>
        <v>0</v>
      </c>
      <c r="P16" t="b">
        <f t="shared" si="2"/>
        <v>0</v>
      </c>
    </row>
    <row r="17" spans="1:14" ht="30" customHeight="1" thickTop="1" thickBot="1" x14ac:dyDescent="0.3">
      <c r="A17" s="3"/>
      <c r="B17" s="10" t="s">
        <v>10</v>
      </c>
      <c r="C17" s="8">
        <f t="shared" ref="C17:H17" si="7">SUM(C7:C16)</f>
        <v>0</v>
      </c>
      <c r="D17" s="33">
        <f t="shared" si="7"/>
        <v>11</v>
      </c>
      <c r="E17" s="8">
        <f t="shared" si="7"/>
        <v>0</v>
      </c>
      <c r="F17" s="8">
        <f t="shared" si="7"/>
        <v>0</v>
      </c>
      <c r="G17" s="33">
        <f t="shared" si="7"/>
        <v>29</v>
      </c>
      <c r="H17" s="8">
        <f t="shared" si="7"/>
        <v>0</v>
      </c>
      <c r="I17" s="9">
        <f>+SUM(I7:I16)</f>
        <v>17</v>
      </c>
      <c r="J17" s="3"/>
      <c r="K17" t="b">
        <f>IF(C17&gt;=D17,TRUE,FALSE)</f>
        <v>0</v>
      </c>
      <c r="N17" t="b">
        <f>IF(F17&gt;=G17,TRUE,FALSE)</f>
        <v>0</v>
      </c>
    </row>
    <row r="18" spans="1:14" ht="15.75" hidden="1" thickTop="1" x14ac:dyDescent="0.25"/>
    <row r="19" spans="1:14" hidden="1" x14ac:dyDescent="0.25"/>
    <row r="20" spans="1:14" hidden="1" x14ac:dyDescent="0.25"/>
    <row r="21" spans="1:14" hidden="1" x14ac:dyDescent="0.25"/>
    <row r="22" spans="1:14" hidden="1" x14ac:dyDescent="0.25"/>
    <row r="23" spans="1:14" hidden="1" x14ac:dyDescent="0.25"/>
    <row r="24" spans="1:14" hidden="1" x14ac:dyDescent="0.25"/>
    <row r="25" spans="1:14" ht="15.75" thickTop="1" x14ac:dyDescent="0.25"/>
  </sheetData>
  <sortState ref="A7:I23">
    <sortCondition ref="A7:A23"/>
  </sortState>
  <mergeCells count="7">
    <mergeCell ref="B2:I2"/>
    <mergeCell ref="H4:I4"/>
    <mergeCell ref="H5:I5"/>
    <mergeCell ref="C4:D4"/>
    <mergeCell ref="F4:G4"/>
    <mergeCell ref="C5:D5"/>
    <mergeCell ref="F5:G5"/>
  </mergeCells>
  <conditionalFormatting sqref="H7:H16 F7:F17 C7:C17">
    <cfRule type="expression" dxfId="12" priority="3">
      <formula>K7=FALSE</formula>
    </cfRule>
  </conditionalFormatting>
  <conditionalFormatting sqref="H17">
    <cfRule type="expression" dxfId="11" priority="1">
      <formula>P17=FALSE</formula>
    </cfRule>
  </conditionalFormatting>
  <hyperlinks>
    <hyperlink ref="B1" location="ANNEX4!A1" display="Home"/>
  </hyperlinks>
  <pageMargins left="0.70866141732283472" right="0.70866141732283472" top="0.74803149606299213" bottom="0.74803149606299213" header="0.31496062992125984" footer="0.31496062992125984"/>
  <pageSetup paperSize="9" orientation="landscape" r:id="rId1"/>
  <headerFooter>
    <oddHeader>&amp;L&amp;14Attachment 4.1 to Annex 3 - Staff Capacity Lot 1 - 02/2018/OP/EITPROC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XFC213"/>
  <sheetViews>
    <sheetView tabSelected="1" view="pageBreakPreview" zoomScale="71" zoomScaleNormal="100" zoomScaleSheetLayoutView="71" workbookViewId="0">
      <pane xSplit="3" ySplit="4" topLeftCell="D5" activePane="bottomRight" state="frozen"/>
      <selection pane="topRight"/>
      <selection pane="bottomLeft"/>
      <selection pane="bottomRight" activeCell="A5" sqref="A5"/>
    </sheetView>
  </sheetViews>
  <sheetFormatPr defaultColWidth="0" defaultRowHeight="15" x14ac:dyDescent="0.25"/>
  <cols>
    <col min="1" max="18" width="9.140625" style="86" customWidth="1"/>
    <col min="19" max="19" width="4.28515625" style="86" hidden="1"/>
    <col min="20" max="16383" width="9.140625" style="86" hidden="1"/>
    <col min="16384" max="16384" width="0" style="86" hidden="1"/>
  </cols>
  <sheetData>
    <row r="1" spans="1:36" ht="18.75" x14ac:dyDescent="0.3">
      <c r="A1" s="85"/>
      <c r="B1" s="86" t="s">
        <v>126</v>
      </c>
    </row>
    <row r="2" spans="1:36" ht="23.25" x14ac:dyDescent="0.35">
      <c r="A2" s="133" t="s">
        <v>133</v>
      </c>
      <c r="B2" s="133"/>
      <c r="C2" s="133"/>
      <c r="D2" s="133"/>
      <c r="E2" s="133"/>
      <c r="F2" s="133"/>
      <c r="G2" s="133"/>
      <c r="H2" s="133"/>
      <c r="I2" s="133"/>
      <c r="J2" s="133"/>
      <c r="K2" s="133"/>
      <c r="L2" s="133"/>
      <c r="M2" s="133"/>
      <c r="N2" s="133"/>
      <c r="O2" s="133"/>
      <c r="P2" s="133"/>
      <c r="Q2" s="133"/>
      <c r="R2" s="133"/>
    </row>
    <row r="3" spans="1:36" ht="19.5" thickBot="1" x14ac:dyDescent="0.35">
      <c r="A3" s="87" t="s">
        <v>129</v>
      </c>
      <c r="Q3" s="114" t="s">
        <v>96</v>
      </c>
      <c r="R3" s="113"/>
    </row>
    <row r="4" spans="1:36" ht="106.5" customHeight="1" thickBot="1" x14ac:dyDescent="0.3">
      <c r="A4" s="95" t="s">
        <v>127</v>
      </c>
      <c r="B4" s="96" t="s">
        <v>31</v>
      </c>
      <c r="C4" s="96" t="s">
        <v>33</v>
      </c>
      <c r="D4" s="117" t="s">
        <v>123</v>
      </c>
      <c r="E4" s="117" t="s">
        <v>114</v>
      </c>
      <c r="F4" s="117" t="s">
        <v>113</v>
      </c>
      <c r="G4" s="117" t="s">
        <v>116</v>
      </c>
      <c r="H4" s="117" t="s">
        <v>111</v>
      </c>
      <c r="I4" s="117" t="s">
        <v>110</v>
      </c>
      <c r="J4" s="117" t="s">
        <v>109</v>
      </c>
      <c r="K4" s="117" t="s">
        <v>108</v>
      </c>
      <c r="L4" s="117" t="s">
        <v>19</v>
      </c>
      <c r="M4" s="117" t="s">
        <v>107</v>
      </c>
      <c r="N4" s="117" t="s">
        <v>20</v>
      </c>
      <c r="O4" s="117" t="s">
        <v>118</v>
      </c>
      <c r="P4" s="117" t="s">
        <v>112</v>
      </c>
      <c r="Q4" s="117" t="s">
        <v>115</v>
      </c>
      <c r="R4" s="117" t="s">
        <v>117</v>
      </c>
      <c r="T4" s="86" t="e">
        <f>AND(T5:T213)</f>
        <v>#REF!</v>
      </c>
    </row>
    <row r="5" spans="1:36" ht="15.75" x14ac:dyDescent="0.25">
      <c r="A5" s="97" t="str">
        <f>IF('Connection Table'!A5="","",'Connection Table'!A5)</f>
        <v/>
      </c>
      <c r="B5" s="98">
        <f>IFERROR(VLOOKUP(A5,'Connection Table'!$A:$H,2,0),"")</f>
        <v>0</v>
      </c>
      <c r="C5" s="99">
        <f>IFERROR(VLOOKUP(A5,'Connection Table'!A:K,11,0),"")</f>
        <v>0</v>
      </c>
      <c r="D5" s="74"/>
      <c r="E5" s="76"/>
      <c r="F5" s="116"/>
      <c r="G5" s="74"/>
      <c r="H5" s="74"/>
      <c r="I5" s="76"/>
      <c r="J5" s="74"/>
      <c r="K5" s="74"/>
      <c r="L5" s="74"/>
      <c r="M5" s="74"/>
      <c r="N5" s="76"/>
      <c r="O5" s="116"/>
      <c r="P5" s="74"/>
      <c r="Q5" s="74"/>
      <c r="R5" s="75"/>
      <c r="T5" s="86" t="b">
        <f>OR(A5="",NOT(D5=""),NOT(E5=""),NOT(F5=""),NOT(G5=""),NOT(H5=""),NOT(I5=""),NOT(J5=""),NOT(K5=""),NOT(L5=""),NOT(M5=""),NOT(N5=""),NOT(O5=""),NOT(P5=""),NOT(Q5=""),NOT(R5=""))</f>
        <v>1</v>
      </c>
      <c r="U5" s="86" t="str">
        <f t="shared" ref="U5:U68" si="0">IF(D5="","",CONCATENATE($B5,D$4))</f>
        <v/>
      </c>
      <c r="V5" s="86" t="str">
        <f t="shared" ref="V5:W68" si="1">IF(E5="","",CONCATENATE($B5,E$4))</f>
        <v/>
      </c>
      <c r="W5" s="86" t="str">
        <f t="shared" si="1"/>
        <v/>
      </c>
      <c r="X5" s="86" t="str">
        <f t="shared" ref="X5:X36" si="2">IF(G5="","",CONCATENATE($B5,G$4))</f>
        <v/>
      </c>
      <c r="Y5" s="86" t="str">
        <f t="shared" ref="Y5:Y36" si="3">IF(H5="","",CONCATENATE($B5,H$4))</f>
        <v/>
      </c>
      <c r="Z5" s="86" t="str">
        <f t="shared" ref="Z5:Z36" si="4">IF(I5="","",CONCATENATE($B5,I$4))</f>
        <v/>
      </c>
      <c r="AA5" s="86" t="str">
        <f t="shared" ref="AA5:AA36" si="5">IF(J5="","",CONCATENATE($B5,J$4))</f>
        <v/>
      </c>
      <c r="AB5" s="86" t="str">
        <f t="shared" ref="AB5:AB36" si="6">IF(K5="","",CONCATENATE($B5,K$4))</f>
        <v/>
      </c>
      <c r="AC5" s="86" t="str">
        <f t="shared" ref="AC5:AC68" si="7">IF(L5="","",CONCATENATE($B5,L$4))</f>
        <v/>
      </c>
      <c r="AD5" s="86" t="str">
        <f t="shared" ref="AD5:AD68" si="8">IF(M5="","",CONCATENATE($B5,M$4))</f>
        <v/>
      </c>
      <c r="AE5" s="86" t="str">
        <f t="shared" ref="AE5:AF68" si="9">IF(N5="","",CONCATENATE($B5,N$4))</f>
        <v/>
      </c>
      <c r="AF5" s="86" t="str">
        <f t="shared" si="9"/>
        <v/>
      </c>
      <c r="AG5" s="86" t="str">
        <f t="shared" ref="AG5:AG68" si="10">IF(P5="","",CONCATENATE($B5,P$4))</f>
        <v/>
      </c>
      <c r="AH5" s="86" t="str">
        <f t="shared" ref="AH5:AH68" si="11">IF(Q5="","",CONCATENATE($B5,Q$4))</f>
        <v/>
      </c>
      <c r="AI5" s="86" t="str">
        <f t="shared" ref="AI5:AI68" si="12">IF(R5="","",CONCATENATE($B5,R$4))</f>
        <v/>
      </c>
      <c r="AJ5" s="86" t="str">
        <f t="shared" ref="AJ5:AJ68" si="13">IF(S5="","",CONCATENATE($B5,S$4))</f>
        <v/>
      </c>
    </row>
    <row r="6" spans="1:36" ht="15.75" x14ac:dyDescent="0.25">
      <c r="A6" s="100" t="str">
        <f>IF('Connection Table'!A6="","",'Connection Table'!A6)</f>
        <v/>
      </c>
      <c r="B6" s="101">
        <f>IFERROR(VLOOKUP(A6,'Connection Table'!$A:$H,2,0),"")</f>
        <v>0</v>
      </c>
      <c r="C6" s="102">
        <f>IFERROR(VLOOKUP(A6,'Connection Table'!A:K,11,0),"")</f>
        <v>0</v>
      </c>
      <c r="D6" s="80"/>
      <c r="E6" s="76"/>
      <c r="F6" s="76"/>
      <c r="G6" s="76"/>
      <c r="H6" s="76"/>
      <c r="I6" s="76"/>
      <c r="J6" s="76"/>
      <c r="K6" s="76"/>
      <c r="L6" s="76"/>
      <c r="M6" s="76"/>
      <c r="N6" s="76"/>
      <c r="O6" s="76"/>
      <c r="P6" s="76"/>
      <c r="Q6" s="76"/>
      <c r="R6" s="77"/>
      <c r="T6" s="86" t="b">
        <f t="shared" ref="T6:T56" si="14">OR(A6="",NOT(D6=""),NOT(E6=""),NOT(F6=""),NOT(G6=""),NOT(H6=""),NOT(I6=""),NOT(J6=""),NOT(K6=""),NOT(L6=""),NOT(M6=""),NOT(N6=""),NOT(O6=""),NOT(P6=""),NOT(Q6=""),NOT(R6=""))</f>
        <v>1</v>
      </c>
      <c r="U6" s="86" t="str">
        <f t="shared" si="0"/>
        <v/>
      </c>
      <c r="V6" s="86" t="str">
        <f t="shared" si="1"/>
        <v/>
      </c>
      <c r="W6" s="86" t="str">
        <f t="shared" si="1"/>
        <v/>
      </c>
      <c r="X6" s="86" t="str">
        <f t="shared" si="2"/>
        <v/>
      </c>
      <c r="Y6" s="86" t="str">
        <f t="shared" si="3"/>
        <v/>
      </c>
      <c r="Z6" s="86" t="str">
        <f t="shared" si="4"/>
        <v/>
      </c>
      <c r="AA6" s="86" t="str">
        <f t="shared" si="5"/>
        <v/>
      </c>
      <c r="AB6" s="86" t="str">
        <f t="shared" si="6"/>
        <v/>
      </c>
      <c r="AC6" s="86" t="str">
        <f t="shared" si="7"/>
        <v/>
      </c>
      <c r="AD6" s="86" t="str">
        <f t="shared" si="8"/>
        <v/>
      </c>
      <c r="AE6" s="86" t="str">
        <f t="shared" si="9"/>
        <v/>
      </c>
      <c r="AF6" s="86" t="str">
        <f t="shared" si="9"/>
        <v/>
      </c>
      <c r="AG6" s="86" t="str">
        <f t="shared" si="10"/>
        <v/>
      </c>
      <c r="AH6" s="86" t="str">
        <f t="shared" si="11"/>
        <v/>
      </c>
      <c r="AI6" s="86" t="str">
        <f t="shared" si="12"/>
        <v/>
      </c>
      <c r="AJ6" s="86" t="str">
        <f t="shared" si="13"/>
        <v/>
      </c>
    </row>
    <row r="7" spans="1:36" ht="15.75" x14ac:dyDescent="0.25">
      <c r="A7" s="100" t="str">
        <f>IF('Connection Table'!A7="","",'Connection Table'!A7)</f>
        <v/>
      </c>
      <c r="B7" s="101">
        <f>IFERROR(VLOOKUP(A7,'Connection Table'!$A:$H,2,0),"")</f>
        <v>0</v>
      </c>
      <c r="C7" s="102">
        <f>IFERROR(VLOOKUP(A7,'Connection Table'!A:K,11,0),"")</f>
        <v>0</v>
      </c>
      <c r="D7" s="80"/>
      <c r="E7" s="76"/>
      <c r="F7" s="76"/>
      <c r="G7" s="76"/>
      <c r="H7" s="76"/>
      <c r="I7" s="76"/>
      <c r="J7" s="76"/>
      <c r="K7" s="76"/>
      <c r="L7" s="76"/>
      <c r="M7" s="76"/>
      <c r="N7" s="76"/>
      <c r="O7" s="76"/>
      <c r="P7" s="76"/>
      <c r="Q7" s="76"/>
      <c r="R7" s="77"/>
      <c r="T7" s="86" t="b">
        <f t="shared" si="14"/>
        <v>1</v>
      </c>
      <c r="U7" s="86" t="str">
        <f t="shared" si="0"/>
        <v/>
      </c>
      <c r="V7" s="86" t="str">
        <f t="shared" si="1"/>
        <v/>
      </c>
      <c r="W7" s="86" t="str">
        <f t="shared" si="1"/>
        <v/>
      </c>
      <c r="X7" s="86" t="str">
        <f t="shared" si="2"/>
        <v/>
      </c>
      <c r="Y7" s="86" t="str">
        <f t="shared" si="3"/>
        <v/>
      </c>
      <c r="Z7" s="86" t="str">
        <f t="shared" si="4"/>
        <v/>
      </c>
      <c r="AA7" s="86" t="str">
        <f t="shared" si="5"/>
        <v/>
      </c>
      <c r="AB7" s="86" t="str">
        <f t="shared" si="6"/>
        <v/>
      </c>
      <c r="AC7" s="86" t="str">
        <f t="shared" si="7"/>
        <v/>
      </c>
      <c r="AD7" s="86" t="str">
        <f t="shared" si="8"/>
        <v/>
      </c>
      <c r="AE7" s="86" t="str">
        <f t="shared" si="9"/>
        <v/>
      </c>
      <c r="AF7" s="86" t="str">
        <f t="shared" si="9"/>
        <v/>
      </c>
      <c r="AG7" s="86" t="str">
        <f t="shared" si="10"/>
        <v/>
      </c>
      <c r="AH7" s="86" t="str">
        <f t="shared" si="11"/>
        <v/>
      </c>
      <c r="AI7" s="86" t="str">
        <f t="shared" si="12"/>
        <v/>
      </c>
      <c r="AJ7" s="86" t="str">
        <f t="shared" si="13"/>
        <v/>
      </c>
    </row>
    <row r="8" spans="1:36" ht="15.75" x14ac:dyDescent="0.25">
      <c r="A8" s="100" t="str">
        <f>IF('Connection Table'!A8="","",'Connection Table'!A8)</f>
        <v/>
      </c>
      <c r="B8" s="101">
        <f>IFERROR(VLOOKUP(A8,'Connection Table'!$A:$H,2,0),"")</f>
        <v>0</v>
      </c>
      <c r="C8" s="102">
        <f>IFERROR(VLOOKUP(A8,'Connection Table'!A:K,11,0),"")</f>
        <v>0</v>
      </c>
      <c r="D8" s="80"/>
      <c r="E8" s="76"/>
      <c r="F8" s="76"/>
      <c r="G8" s="76"/>
      <c r="H8" s="76"/>
      <c r="I8" s="76"/>
      <c r="J8" s="76"/>
      <c r="K8" s="76"/>
      <c r="L8" s="76"/>
      <c r="M8" s="76"/>
      <c r="N8" s="76"/>
      <c r="O8" s="76"/>
      <c r="P8" s="76"/>
      <c r="Q8" s="76"/>
      <c r="R8" s="77"/>
      <c r="T8" s="86" t="b">
        <f t="shared" si="14"/>
        <v>1</v>
      </c>
      <c r="U8" s="86" t="str">
        <f t="shared" si="0"/>
        <v/>
      </c>
      <c r="V8" s="86" t="str">
        <f t="shared" si="1"/>
        <v/>
      </c>
      <c r="W8" s="86" t="str">
        <f t="shared" si="1"/>
        <v/>
      </c>
      <c r="X8" s="86" t="str">
        <f t="shared" si="2"/>
        <v/>
      </c>
      <c r="Y8" s="86" t="str">
        <f t="shared" si="3"/>
        <v/>
      </c>
      <c r="Z8" s="86" t="str">
        <f t="shared" si="4"/>
        <v/>
      </c>
      <c r="AA8" s="86" t="str">
        <f t="shared" si="5"/>
        <v/>
      </c>
      <c r="AB8" s="86" t="str">
        <f t="shared" si="6"/>
        <v/>
      </c>
      <c r="AC8" s="86" t="str">
        <f t="shared" si="7"/>
        <v/>
      </c>
      <c r="AD8" s="86" t="str">
        <f t="shared" si="8"/>
        <v/>
      </c>
      <c r="AE8" s="86" t="str">
        <f t="shared" si="9"/>
        <v/>
      </c>
      <c r="AF8" s="86" t="str">
        <f t="shared" si="9"/>
        <v/>
      </c>
      <c r="AG8" s="86" t="str">
        <f t="shared" si="10"/>
        <v/>
      </c>
      <c r="AH8" s="86" t="str">
        <f t="shared" si="11"/>
        <v/>
      </c>
      <c r="AI8" s="86" t="str">
        <f t="shared" si="12"/>
        <v/>
      </c>
      <c r="AJ8" s="86" t="str">
        <f t="shared" si="13"/>
        <v/>
      </c>
    </row>
    <row r="9" spans="1:36" ht="15.75" x14ac:dyDescent="0.25">
      <c r="A9" s="100" t="str">
        <f>IF('Connection Table'!A9="","",'Connection Table'!A9)</f>
        <v/>
      </c>
      <c r="B9" s="101">
        <f>IFERROR(VLOOKUP(A9,'Connection Table'!$A:$H,2,0),"")</f>
        <v>0</v>
      </c>
      <c r="C9" s="102">
        <f>IFERROR(VLOOKUP(A9,'Connection Table'!A:K,11,0),"")</f>
        <v>0</v>
      </c>
      <c r="D9" s="80"/>
      <c r="E9" s="76"/>
      <c r="F9" s="76"/>
      <c r="G9" s="76"/>
      <c r="H9" s="76"/>
      <c r="I9" s="76"/>
      <c r="J9" s="76"/>
      <c r="K9" s="76"/>
      <c r="L9" s="76"/>
      <c r="M9" s="76"/>
      <c r="N9" s="76"/>
      <c r="O9" s="76"/>
      <c r="P9" s="76"/>
      <c r="Q9" s="76"/>
      <c r="R9" s="77"/>
      <c r="T9" s="86" t="b">
        <f t="shared" si="14"/>
        <v>1</v>
      </c>
      <c r="U9" s="86" t="str">
        <f t="shared" si="0"/>
        <v/>
      </c>
      <c r="V9" s="86" t="str">
        <f t="shared" si="1"/>
        <v/>
      </c>
      <c r="W9" s="86" t="str">
        <f t="shared" si="1"/>
        <v/>
      </c>
      <c r="X9" s="86" t="str">
        <f t="shared" si="2"/>
        <v/>
      </c>
      <c r="Y9" s="86" t="str">
        <f t="shared" si="3"/>
        <v/>
      </c>
      <c r="Z9" s="86" t="str">
        <f t="shared" si="4"/>
        <v/>
      </c>
      <c r="AA9" s="86" t="str">
        <f t="shared" si="5"/>
        <v/>
      </c>
      <c r="AB9" s="86" t="str">
        <f t="shared" si="6"/>
        <v/>
      </c>
      <c r="AC9" s="86" t="str">
        <f t="shared" si="7"/>
        <v/>
      </c>
      <c r="AD9" s="86" t="str">
        <f t="shared" si="8"/>
        <v/>
      </c>
      <c r="AE9" s="86" t="str">
        <f t="shared" si="9"/>
        <v/>
      </c>
      <c r="AF9" s="86" t="str">
        <f t="shared" si="9"/>
        <v/>
      </c>
      <c r="AG9" s="86" t="str">
        <f t="shared" si="10"/>
        <v/>
      </c>
      <c r="AH9" s="86" t="str">
        <f t="shared" si="11"/>
        <v/>
      </c>
      <c r="AI9" s="86" t="str">
        <f t="shared" si="12"/>
        <v/>
      </c>
      <c r="AJ9" s="86" t="str">
        <f t="shared" si="13"/>
        <v/>
      </c>
    </row>
    <row r="10" spans="1:36" ht="15.75" x14ac:dyDescent="0.25">
      <c r="A10" s="100" t="str">
        <f>IF('Connection Table'!A10="","",'Connection Table'!A10)</f>
        <v/>
      </c>
      <c r="B10" s="101">
        <f>IFERROR(VLOOKUP(A10,'Connection Table'!$A:$H,2,0),"")</f>
        <v>0</v>
      </c>
      <c r="C10" s="102">
        <f>IFERROR(VLOOKUP(A10,'Connection Table'!A:K,11,0),"")</f>
        <v>0</v>
      </c>
      <c r="D10" s="80"/>
      <c r="E10" s="76"/>
      <c r="F10" s="76"/>
      <c r="G10" s="76"/>
      <c r="H10" s="76"/>
      <c r="I10" s="76"/>
      <c r="J10" s="76"/>
      <c r="K10" s="76"/>
      <c r="L10" s="76"/>
      <c r="M10" s="76"/>
      <c r="N10" s="76"/>
      <c r="O10" s="76"/>
      <c r="P10" s="76"/>
      <c r="Q10" s="76"/>
      <c r="R10" s="77"/>
      <c r="T10" s="86" t="b">
        <f t="shared" si="14"/>
        <v>1</v>
      </c>
      <c r="U10" s="86" t="str">
        <f t="shared" si="0"/>
        <v/>
      </c>
      <c r="V10" s="86" t="str">
        <f t="shared" si="1"/>
        <v/>
      </c>
      <c r="W10" s="86" t="str">
        <f t="shared" si="1"/>
        <v/>
      </c>
      <c r="X10" s="86" t="str">
        <f t="shared" si="2"/>
        <v/>
      </c>
      <c r="Y10" s="86" t="str">
        <f t="shared" si="3"/>
        <v/>
      </c>
      <c r="Z10" s="86" t="str">
        <f t="shared" si="4"/>
        <v/>
      </c>
      <c r="AA10" s="86" t="str">
        <f t="shared" si="5"/>
        <v/>
      </c>
      <c r="AB10" s="86" t="str">
        <f t="shared" si="6"/>
        <v/>
      </c>
      <c r="AC10" s="86" t="str">
        <f t="shared" si="7"/>
        <v/>
      </c>
      <c r="AD10" s="86" t="str">
        <f t="shared" si="8"/>
        <v/>
      </c>
      <c r="AE10" s="86" t="str">
        <f t="shared" si="9"/>
        <v/>
      </c>
      <c r="AF10" s="86" t="str">
        <f t="shared" si="9"/>
        <v/>
      </c>
      <c r="AG10" s="86" t="str">
        <f t="shared" si="10"/>
        <v/>
      </c>
      <c r="AH10" s="86" t="str">
        <f t="shared" si="11"/>
        <v/>
      </c>
      <c r="AI10" s="86" t="str">
        <f t="shared" si="12"/>
        <v/>
      </c>
      <c r="AJ10" s="86" t="str">
        <f t="shared" si="13"/>
        <v/>
      </c>
    </row>
    <row r="11" spans="1:36" ht="15.75" x14ac:dyDescent="0.25">
      <c r="A11" s="100" t="str">
        <f>IF('Connection Table'!A11="","",'Connection Table'!A11)</f>
        <v/>
      </c>
      <c r="B11" s="101">
        <f>IFERROR(VLOOKUP(A11,'Connection Table'!$A:$H,2,0),"")</f>
        <v>0</v>
      </c>
      <c r="C11" s="102">
        <f>IFERROR(VLOOKUP(A11,'Connection Table'!A:K,11,0),"")</f>
        <v>0</v>
      </c>
      <c r="D11" s="80"/>
      <c r="E11" s="76"/>
      <c r="F11" s="76"/>
      <c r="G11" s="76"/>
      <c r="H11" s="76"/>
      <c r="I11" s="76"/>
      <c r="J11" s="76"/>
      <c r="K11" s="76"/>
      <c r="L11" s="76"/>
      <c r="M11" s="76"/>
      <c r="N11" s="76"/>
      <c r="O11" s="76"/>
      <c r="P11" s="76"/>
      <c r="Q11" s="76"/>
      <c r="R11" s="77"/>
      <c r="T11" s="86" t="b">
        <f t="shared" si="14"/>
        <v>1</v>
      </c>
      <c r="U11" s="86" t="str">
        <f t="shared" si="0"/>
        <v/>
      </c>
      <c r="V11" s="86" t="str">
        <f t="shared" si="1"/>
        <v/>
      </c>
      <c r="W11" s="86" t="str">
        <f t="shared" si="1"/>
        <v/>
      </c>
      <c r="X11" s="86" t="str">
        <f t="shared" si="2"/>
        <v/>
      </c>
      <c r="Y11" s="86" t="str">
        <f t="shared" si="3"/>
        <v/>
      </c>
      <c r="Z11" s="86" t="str">
        <f t="shared" si="4"/>
        <v/>
      </c>
      <c r="AA11" s="86" t="str">
        <f t="shared" si="5"/>
        <v/>
      </c>
      <c r="AB11" s="86" t="str">
        <f t="shared" si="6"/>
        <v/>
      </c>
      <c r="AC11" s="86" t="str">
        <f t="shared" si="7"/>
        <v/>
      </c>
      <c r="AD11" s="86" t="str">
        <f t="shared" si="8"/>
        <v/>
      </c>
      <c r="AE11" s="86" t="str">
        <f t="shared" si="9"/>
        <v/>
      </c>
      <c r="AF11" s="86" t="str">
        <f t="shared" si="9"/>
        <v/>
      </c>
      <c r="AG11" s="86" t="str">
        <f t="shared" si="10"/>
        <v/>
      </c>
      <c r="AH11" s="86" t="str">
        <f t="shared" si="11"/>
        <v/>
      </c>
      <c r="AI11" s="86" t="str">
        <f t="shared" si="12"/>
        <v/>
      </c>
      <c r="AJ11" s="86" t="str">
        <f t="shared" si="13"/>
        <v/>
      </c>
    </row>
    <row r="12" spans="1:36" ht="15.75" x14ac:dyDescent="0.25">
      <c r="A12" s="100" t="str">
        <f>IF('Connection Table'!A12="","",'Connection Table'!A12)</f>
        <v/>
      </c>
      <c r="B12" s="101">
        <f>IFERROR(VLOOKUP(A12,'Connection Table'!$A:$H,2,0),"")</f>
        <v>0</v>
      </c>
      <c r="C12" s="102">
        <f>IFERROR(VLOOKUP(A12,'Connection Table'!A:K,11,0),"")</f>
        <v>0</v>
      </c>
      <c r="D12" s="80"/>
      <c r="E12" s="76"/>
      <c r="F12" s="76"/>
      <c r="G12" s="76"/>
      <c r="H12" s="76"/>
      <c r="I12" s="76"/>
      <c r="J12" s="76"/>
      <c r="K12" s="76"/>
      <c r="L12" s="76"/>
      <c r="M12" s="76"/>
      <c r="N12" s="76"/>
      <c r="O12" s="76"/>
      <c r="P12" s="76"/>
      <c r="Q12" s="76"/>
      <c r="R12" s="77"/>
      <c r="T12" s="86" t="b">
        <f t="shared" si="14"/>
        <v>1</v>
      </c>
      <c r="U12" s="86" t="str">
        <f t="shared" si="0"/>
        <v/>
      </c>
      <c r="V12" s="86" t="str">
        <f t="shared" si="1"/>
        <v/>
      </c>
      <c r="W12" s="86" t="str">
        <f t="shared" si="1"/>
        <v/>
      </c>
      <c r="X12" s="86" t="str">
        <f t="shared" si="2"/>
        <v/>
      </c>
      <c r="Y12" s="86" t="str">
        <f t="shared" si="3"/>
        <v/>
      </c>
      <c r="Z12" s="86" t="str">
        <f t="shared" si="4"/>
        <v/>
      </c>
      <c r="AA12" s="86" t="str">
        <f t="shared" si="5"/>
        <v/>
      </c>
      <c r="AB12" s="86" t="str">
        <f t="shared" si="6"/>
        <v/>
      </c>
      <c r="AC12" s="86" t="str">
        <f t="shared" si="7"/>
        <v/>
      </c>
      <c r="AD12" s="86" t="str">
        <f t="shared" si="8"/>
        <v/>
      </c>
      <c r="AE12" s="86" t="str">
        <f t="shared" si="9"/>
        <v/>
      </c>
      <c r="AF12" s="86" t="str">
        <f t="shared" si="9"/>
        <v/>
      </c>
      <c r="AG12" s="86" t="str">
        <f t="shared" si="10"/>
        <v/>
      </c>
      <c r="AH12" s="86" t="str">
        <f t="shared" si="11"/>
        <v/>
      </c>
      <c r="AI12" s="86" t="str">
        <f t="shared" si="12"/>
        <v/>
      </c>
      <c r="AJ12" s="86" t="str">
        <f t="shared" si="13"/>
        <v/>
      </c>
    </row>
    <row r="13" spans="1:36" ht="15.75" x14ac:dyDescent="0.25">
      <c r="A13" s="100" t="str">
        <f>IF('Connection Table'!A13="","",'Connection Table'!A13)</f>
        <v/>
      </c>
      <c r="B13" s="101">
        <f>IFERROR(VLOOKUP(A13,'Connection Table'!$A:$H,2,0),"")</f>
        <v>0</v>
      </c>
      <c r="C13" s="102">
        <f>IFERROR(VLOOKUP(A13,'Connection Table'!A:K,11,0),"")</f>
        <v>0</v>
      </c>
      <c r="D13" s="80"/>
      <c r="E13" s="76"/>
      <c r="F13" s="76"/>
      <c r="G13" s="76"/>
      <c r="H13" s="76"/>
      <c r="I13" s="76"/>
      <c r="J13" s="76"/>
      <c r="K13" s="76"/>
      <c r="L13" s="76"/>
      <c r="M13" s="76"/>
      <c r="N13" s="76"/>
      <c r="O13" s="76"/>
      <c r="P13" s="76"/>
      <c r="Q13" s="76"/>
      <c r="R13" s="77"/>
      <c r="T13" s="86" t="b">
        <f t="shared" si="14"/>
        <v>1</v>
      </c>
      <c r="U13" s="86" t="str">
        <f t="shared" si="0"/>
        <v/>
      </c>
      <c r="V13" s="86" t="str">
        <f t="shared" si="1"/>
        <v/>
      </c>
      <c r="W13" s="86" t="str">
        <f t="shared" si="1"/>
        <v/>
      </c>
      <c r="X13" s="86" t="str">
        <f t="shared" si="2"/>
        <v/>
      </c>
      <c r="Y13" s="86" t="str">
        <f t="shared" si="3"/>
        <v/>
      </c>
      <c r="Z13" s="86" t="str">
        <f t="shared" si="4"/>
        <v/>
      </c>
      <c r="AA13" s="86" t="str">
        <f t="shared" si="5"/>
        <v/>
      </c>
      <c r="AB13" s="86" t="str">
        <f t="shared" si="6"/>
        <v/>
      </c>
      <c r="AC13" s="86" t="str">
        <f t="shared" si="7"/>
        <v/>
      </c>
      <c r="AD13" s="86" t="str">
        <f t="shared" si="8"/>
        <v/>
      </c>
      <c r="AE13" s="86" t="str">
        <f t="shared" si="9"/>
        <v/>
      </c>
      <c r="AF13" s="86" t="str">
        <f t="shared" si="9"/>
        <v/>
      </c>
      <c r="AG13" s="86" t="str">
        <f t="shared" si="10"/>
        <v/>
      </c>
      <c r="AH13" s="86" t="str">
        <f t="shared" si="11"/>
        <v/>
      </c>
      <c r="AI13" s="86" t="str">
        <f t="shared" si="12"/>
        <v/>
      </c>
      <c r="AJ13" s="86" t="str">
        <f t="shared" si="13"/>
        <v/>
      </c>
    </row>
    <row r="14" spans="1:36" ht="15.75" x14ac:dyDescent="0.25">
      <c r="A14" s="100" t="str">
        <f>IF('Connection Table'!A14="","",'Connection Table'!A14)</f>
        <v/>
      </c>
      <c r="B14" s="101">
        <f>IFERROR(VLOOKUP(A14,'Connection Table'!$A:$H,2,0),"")</f>
        <v>0</v>
      </c>
      <c r="C14" s="102">
        <f>IFERROR(VLOOKUP(A14,'Connection Table'!A:K,11,0),"")</f>
        <v>0</v>
      </c>
      <c r="D14" s="80"/>
      <c r="E14" s="76"/>
      <c r="F14" s="76"/>
      <c r="G14" s="76"/>
      <c r="H14" s="76"/>
      <c r="I14" s="76"/>
      <c r="J14" s="76"/>
      <c r="K14" s="76"/>
      <c r="L14" s="76"/>
      <c r="M14" s="76"/>
      <c r="N14" s="76"/>
      <c r="O14" s="76"/>
      <c r="P14" s="76"/>
      <c r="Q14" s="76"/>
      <c r="R14" s="77"/>
      <c r="T14" s="86" t="b">
        <f t="shared" si="14"/>
        <v>1</v>
      </c>
      <c r="U14" s="86" t="str">
        <f t="shared" si="0"/>
        <v/>
      </c>
      <c r="V14" s="86" t="str">
        <f t="shared" si="1"/>
        <v/>
      </c>
      <c r="W14" s="86" t="str">
        <f t="shared" si="1"/>
        <v/>
      </c>
      <c r="X14" s="86" t="str">
        <f t="shared" si="2"/>
        <v/>
      </c>
      <c r="Y14" s="86" t="str">
        <f t="shared" si="3"/>
        <v/>
      </c>
      <c r="Z14" s="86" t="str">
        <f t="shared" si="4"/>
        <v/>
      </c>
      <c r="AA14" s="86" t="str">
        <f t="shared" si="5"/>
        <v/>
      </c>
      <c r="AB14" s="86" t="str">
        <f t="shared" si="6"/>
        <v/>
      </c>
      <c r="AC14" s="86" t="str">
        <f t="shared" si="7"/>
        <v/>
      </c>
      <c r="AD14" s="86" t="str">
        <f t="shared" si="8"/>
        <v/>
      </c>
      <c r="AE14" s="86" t="str">
        <f t="shared" si="9"/>
        <v/>
      </c>
      <c r="AF14" s="86" t="str">
        <f t="shared" si="9"/>
        <v/>
      </c>
      <c r="AG14" s="86" t="str">
        <f t="shared" si="10"/>
        <v/>
      </c>
      <c r="AH14" s="86" t="str">
        <f t="shared" si="11"/>
        <v/>
      </c>
      <c r="AI14" s="86" t="str">
        <f t="shared" si="12"/>
        <v/>
      </c>
      <c r="AJ14" s="86" t="str">
        <f t="shared" si="13"/>
        <v/>
      </c>
    </row>
    <row r="15" spans="1:36" ht="15.75" x14ac:dyDescent="0.25">
      <c r="A15" s="100" t="str">
        <f>IF('Connection Table'!A15="","",'Connection Table'!A15)</f>
        <v/>
      </c>
      <c r="B15" s="101">
        <f>IFERROR(VLOOKUP(A15,'Connection Table'!$A:$H,2,0),"")</f>
        <v>0</v>
      </c>
      <c r="C15" s="102">
        <f>IFERROR(VLOOKUP(A15,'Connection Table'!A:K,11,0),"")</f>
        <v>0</v>
      </c>
      <c r="D15" s="80"/>
      <c r="E15" s="76"/>
      <c r="F15" s="76"/>
      <c r="G15" s="76"/>
      <c r="H15" s="76"/>
      <c r="I15" s="76"/>
      <c r="J15" s="76"/>
      <c r="K15" s="76"/>
      <c r="L15" s="76"/>
      <c r="M15" s="76"/>
      <c r="N15" s="76"/>
      <c r="O15" s="76"/>
      <c r="P15" s="76"/>
      <c r="Q15" s="76"/>
      <c r="R15" s="77"/>
      <c r="T15" s="86" t="b">
        <f t="shared" si="14"/>
        <v>1</v>
      </c>
      <c r="U15" s="86" t="str">
        <f t="shared" si="0"/>
        <v/>
      </c>
      <c r="V15" s="86" t="str">
        <f t="shared" si="1"/>
        <v/>
      </c>
      <c r="W15" s="86" t="str">
        <f t="shared" si="1"/>
        <v/>
      </c>
      <c r="X15" s="86" t="str">
        <f t="shared" si="2"/>
        <v/>
      </c>
      <c r="Y15" s="86" t="str">
        <f t="shared" si="3"/>
        <v/>
      </c>
      <c r="Z15" s="86" t="str">
        <f t="shared" si="4"/>
        <v/>
      </c>
      <c r="AA15" s="86" t="str">
        <f t="shared" si="5"/>
        <v/>
      </c>
      <c r="AB15" s="86" t="str">
        <f t="shared" si="6"/>
        <v/>
      </c>
      <c r="AC15" s="86" t="str">
        <f t="shared" si="7"/>
        <v/>
      </c>
      <c r="AD15" s="86" t="str">
        <f t="shared" si="8"/>
        <v/>
      </c>
      <c r="AE15" s="86" t="str">
        <f t="shared" si="9"/>
        <v/>
      </c>
      <c r="AF15" s="86" t="str">
        <f t="shared" si="9"/>
        <v/>
      </c>
      <c r="AG15" s="86" t="str">
        <f t="shared" si="10"/>
        <v/>
      </c>
      <c r="AH15" s="86" t="str">
        <f t="shared" si="11"/>
        <v/>
      </c>
      <c r="AI15" s="86" t="str">
        <f t="shared" si="12"/>
        <v/>
      </c>
      <c r="AJ15" s="86" t="str">
        <f t="shared" si="13"/>
        <v/>
      </c>
    </row>
    <row r="16" spans="1:36" ht="15.75" x14ac:dyDescent="0.25">
      <c r="A16" s="100" t="str">
        <f>IF('Connection Table'!A16="","",'Connection Table'!A16)</f>
        <v/>
      </c>
      <c r="B16" s="101">
        <f>IFERROR(VLOOKUP(A16,'Connection Table'!$A:$H,2,0),"")</f>
        <v>0</v>
      </c>
      <c r="C16" s="102">
        <f>IFERROR(VLOOKUP(A16,'Connection Table'!A:K,11,0),"")</f>
        <v>0</v>
      </c>
      <c r="D16" s="80"/>
      <c r="E16" s="76"/>
      <c r="F16" s="76"/>
      <c r="G16" s="76"/>
      <c r="H16" s="76"/>
      <c r="I16" s="76"/>
      <c r="J16" s="76"/>
      <c r="K16" s="76"/>
      <c r="L16" s="76"/>
      <c r="M16" s="76"/>
      <c r="N16" s="76"/>
      <c r="O16" s="76"/>
      <c r="P16" s="76"/>
      <c r="Q16" s="76"/>
      <c r="R16" s="77"/>
      <c r="T16" s="86" t="b">
        <f t="shared" si="14"/>
        <v>1</v>
      </c>
      <c r="U16" s="86" t="str">
        <f t="shared" si="0"/>
        <v/>
      </c>
      <c r="V16" s="86" t="str">
        <f t="shared" si="1"/>
        <v/>
      </c>
      <c r="W16" s="86" t="str">
        <f t="shared" si="1"/>
        <v/>
      </c>
      <c r="X16" s="86" t="str">
        <f t="shared" si="2"/>
        <v/>
      </c>
      <c r="Y16" s="86" t="str">
        <f t="shared" si="3"/>
        <v/>
      </c>
      <c r="Z16" s="86" t="str">
        <f t="shared" si="4"/>
        <v/>
      </c>
      <c r="AA16" s="86" t="str">
        <f t="shared" si="5"/>
        <v/>
      </c>
      <c r="AB16" s="86" t="str">
        <f t="shared" si="6"/>
        <v/>
      </c>
      <c r="AC16" s="86" t="str">
        <f t="shared" si="7"/>
        <v/>
      </c>
      <c r="AD16" s="86" t="str">
        <f t="shared" si="8"/>
        <v/>
      </c>
      <c r="AE16" s="86" t="str">
        <f t="shared" si="9"/>
        <v/>
      </c>
      <c r="AF16" s="86" t="str">
        <f t="shared" si="9"/>
        <v/>
      </c>
      <c r="AG16" s="86" t="str">
        <f t="shared" si="10"/>
        <v/>
      </c>
      <c r="AH16" s="86" t="str">
        <f t="shared" si="11"/>
        <v/>
      </c>
      <c r="AI16" s="86" t="str">
        <f t="shared" si="12"/>
        <v/>
      </c>
      <c r="AJ16" s="86" t="str">
        <f t="shared" si="13"/>
        <v/>
      </c>
    </row>
    <row r="17" spans="1:36" ht="15.75" x14ac:dyDescent="0.25">
      <c r="A17" s="100" t="str">
        <f>IF('Connection Table'!A17="","",'Connection Table'!A17)</f>
        <v/>
      </c>
      <c r="B17" s="101">
        <f>IFERROR(VLOOKUP(A17,'Connection Table'!$A:$H,2,0),"")</f>
        <v>0</v>
      </c>
      <c r="C17" s="102">
        <f>IFERROR(VLOOKUP(A17,'Connection Table'!A:K,11,0),"")</f>
        <v>0</v>
      </c>
      <c r="D17" s="80"/>
      <c r="E17" s="76"/>
      <c r="F17" s="76"/>
      <c r="G17" s="76"/>
      <c r="H17" s="76"/>
      <c r="I17" s="76"/>
      <c r="J17" s="76"/>
      <c r="K17" s="76"/>
      <c r="L17" s="76"/>
      <c r="M17" s="76"/>
      <c r="N17" s="76"/>
      <c r="O17" s="76"/>
      <c r="P17" s="76"/>
      <c r="Q17" s="76"/>
      <c r="R17" s="77"/>
      <c r="T17" s="86" t="b">
        <f t="shared" si="14"/>
        <v>1</v>
      </c>
      <c r="U17" s="86" t="str">
        <f t="shared" si="0"/>
        <v/>
      </c>
      <c r="V17" s="86" t="str">
        <f t="shared" si="1"/>
        <v/>
      </c>
      <c r="W17" s="86" t="str">
        <f t="shared" si="1"/>
        <v/>
      </c>
      <c r="X17" s="86" t="str">
        <f t="shared" si="2"/>
        <v/>
      </c>
      <c r="Y17" s="86" t="str">
        <f t="shared" si="3"/>
        <v/>
      </c>
      <c r="Z17" s="86" t="str">
        <f t="shared" si="4"/>
        <v/>
      </c>
      <c r="AA17" s="86" t="str">
        <f t="shared" si="5"/>
        <v/>
      </c>
      <c r="AB17" s="86" t="str">
        <f t="shared" si="6"/>
        <v/>
      </c>
      <c r="AC17" s="86" t="str">
        <f t="shared" si="7"/>
        <v/>
      </c>
      <c r="AD17" s="86" t="str">
        <f t="shared" si="8"/>
        <v/>
      </c>
      <c r="AE17" s="86" t="str">
        <f t="shared" si="9"/>
        <v/>
      </c>
      <c r="AF17" s="86" t="str">
        <f t="shared" si="9"/>
        <v/>
      </c>
      <c r="AG17" s="86" t="str">
        <f t="shared" si="10"/>
        <v/>
      </c>
      <c r="AH17" s="86" t="str">
        <f t="shared" si="11"/>
        <v/>
      </c>
      <c r="AI17" s="86" t="str">
        <f t="shared" si="12"/>
        <v/>
      </c>
      <c r="AJ17" s="86" t="str">
        <f t="shared" si="13"/>
        <v/>
      </c>
    </row>
    <row r="18" spans="1:36" ht="15.75" x14ac:dyDescent="0.25">
      <c r="A18" s="100" t="str">
        <f>IF('Connection Table'!A18="","",'Connection Table'!A18)</f>
        <v/>
      </c>
      <c r="B18" s="101">
        <f>IFERROR(VLOOKUP(A18,'Connection Table'!$A:$H,2,0),"")</f>
        <v>0</v>
      </c>
      <c r="C18" s="102">
        <f>IFERROR(VLOOKUP(A18,'Connection Table'!A:K,11,0),"")</f>
        <v>0</v>
      </c>
      <c r="D18" s="80"/>
      <c r="E18" s="76"/>
      <c r="F18" s="76"/>
      <c r="G18" s="76"/>
      <c r="H18" s="76"/>
      <c r="I18" s="76"/>
      <c r="J18" s="76"/>
      <c r="K18" s="76"/>
      <c r="L18" s="76"/>
      <c r="M18" s="76"/>
      <c r="N18" s="76"/>
      <c r="O18" s="76"/>
      <c r="P18" s="76"/>
      <c r="Q18" s="76"/>
      <c r="R18" s="77"/>
      <c r="T18" s="86" t="b">
        <f t="shared" si="14"/>
        <v>1</v>
      </c>
      <c r="U18" s="86" t="str">
        <f t="shared" si="0"/>
        <v/>
      </c>
      <c r="V18" s="86" t="str">
        <f t="shared" si="1"/>
        <v/>
      </c>
      <c r="W18" s="86" t="str">
        <f t="shared" si="1"/>
        <v/>
      </c>
      <c r="X18" s="86" t="str">
        <f t="shared" si="2"/>
        <v/>
      </c>
      <c r="Y18" s="86" t="str">
        <f t="shared" si="3"/>
        <v/>
      </c>
      <c r="Z18" s="86" t="str">
        <f t="shared" si="4"/>
        <v/>
      </c>
      <c r="AA18" s="86" t="str">
        <f t="shared" si="5"/>
        <v/>
      </c>
      <c r="AB18" s="86" t="str">
        <f t="shared" si="6"/>
        <v/>
      </c>
      <c r="AC18" s="86" t="str">
        <f t="shared" si="7"/>
        <v/>
      </c>
      <c r="AD18" s="86" t="str">
        <f t="shared" si="8"/>
        <v/>
      </c>
      <c r="AE18" s="86" t="str">
        <f t="shared" si="9"/>
        <v/>
      </c>
      <c r="AF18" s="86" t="str">
        <f t="shared" si="9"/>
        <v/>
      </c>
      <c r="AG18" s="86" t="str">
        <f t="shared" si="10"/>
        <v/>
      </c>
      <c r="AH18" s="86" t="str">
        <f t="shared" si="11"/>
        <v/>
      </c>
      <c r="AI18" s="86" t="str">
        <f t="shared" si="12"/>
        <v/>
      </c>
      <c r="AJ18" s="86" t="str">
        <f t="shared" si="13"/>
        <v/>
      </c>
    </row>
    <row r="19" spans="1:36" ht="15.75" x14ac:dyDescent="0.25">
      <c r="A19" s="100" t="str">
        <f>IF('Connection Table'!A19="","",'Connection Table'!A19)</f>
        <v/>
      </c>
      <c r="B19" s="101">
        <f>IFERROR(VLOOKUP(A19,'Connection Table'!$A:$H,2,0),"")</f>
        <v>0</v>
      </c>
      <c r="C19" s="102">
        <f>IFERROR(VLOOKUP(A19,'Connection Table'!A:K,11,0),"")</f>
        <v>0</v>
      </c>
      <c r="D19" s="80"/>
      <c r="E19" s="76"/>
      <c r="F19" s="76"/>
      <c r="G19" s="76"/>
      <c r="H19" s="76"/>
      <c r="I19" s="76"/>
      <c r="J19" s="76"/>
      <c r="K19" s="76"/>
      <c r="L19" s="76"/>
      <c r="M19" s="76"/>
      <c r="N19" s="76"/>
      <c r="O19" s="76"/>
      <c r="P19" s="76"/>
      <c r="Q19" s="76"/>
      <c r="R19" s="77"/>
      <c r="T19" s="86" t="b">
        <f t="shared" si="14"/>
        <v>1</v>
      </c>
      <c r="U19" s="86" t="str">
        <f t="shared" si="0"/>
        <v/>
      </c>
      <c r="V19" s="86" t="str">
        <f t="shared" si="1"/>
        <v/>
      </c>
      <c r="W19" s="86" t="str">
        <f t="shared" si="1"/>
        <v/>
      </c>
      <c r="X19" s="86" t="str">
        <f t="shared" si="2"/>
        <v/>
      </c>
      <c r="Y19" s="86" t="str">
        <f t="shared" si="3"/>
        <v/>
      </c>
      <c r="Z19" s="86" t="str">
        <f t="shared" si="4"/>
        <v/>
      </c>
      <c r="AA19" s="86" t="str">
        <f t="shared" si="5"/>
        <v/>
      </c>
      <c r="AB19" s="86" t="str">
        <f t="shared" si="6"/>
        <v/>
      </c>
      <c r="AC19" s="86" t="str">
        <f t="shared" si="7"/>
        <v/>
      </c>
      <c r="AD19" s="86" t="str">
        <f t="shared" si="8"/>
        <v/>
      </c>
      <c r="AE19" s="86" t="str">
        <f t="shared" si="9"/>
        <v/>
      </c>
      <c r="AF19" s="86" t="str">
        <f t="shared" si="9"/>
        <v/>
      </c>
      <c r="AG19" s="86" t="str">
        <f t="shared" si="10"/>
        <v/>
      </c>
      <c r="AH19" s="86" t="str">
        <f t="shared" si="11"/>
        <v/>
      </c>
      <c r="AI19" s="86" t="str">
        <f t="shared" si="12"/>
        <v/>
      </c>
      <c r="AJ19" s="86" t="str">
        <f t="shared" si="13"/>
        <v/>
      </c>
    </row>
    <row r="20" spans="1:36" ht="15.75" x14ac:dyDescent="0.25">
      <c r="A20" s="100" t="str">
        <f>IF('Connection Table'!A20="","",'Connection Table'!A20)</f>
        <v/>
      </c>
      <c r="B20" s="101">
        <f>IFERROR(VLOOKUP(A20,'Connection Table'!$A:$H,2,0),"")</f>
        <v>0</v>
      </c>
      <c r="C20" s="102">
        <f>IFERROR(VLOOKUP(A20,'Connection Table'!A:K,11,0),"")</f>
        <v>0</v>
      </c>
      <c r="D20" s="80"/>
      <c r="E20" s="76"/>
      <c r="F20" s="76"/>
      <c r="G20" s="76"/>
      <c r="H20" s="76"/>
      <c r="I20" s="76"/>
      <c r="J20" s="76"/>
      <c r="K20" s="76"/>
      <c r="L20" s="76"/>
      <c r="M20" s="76"/>
      <c r="N20" s="76"/>
      <c r="O20" s="76"/>
      <c r="P20" s="76"/>
      <c r="Q20" s="76"/>
      <c r="R20" s="77"/>
      <c r="T20" s="86" t="b">
        <f t="shared" si="14"/>
        <v>1</v>
      </c>
      <c r="U20" s="86" t="str">
        <f t="shared" si="0"/>
        <v/>
      </c>
      <c r="V20" s="86" t="str">
        <f t="shared" si="1"/>
        <v/>
      </c>
      <c r="W20" s="86" t="str">
        <f t="shared" si="1"/>
        <v/>
      </c>
      <c r="X20" s="86" t="str">
        <f t="shared" si="2"/>
        <v/>
      </c>
      <c r="Y20" s="86" t="str">
        <f t="shared" si="3"/>
        <v/>
      </c>
      <c r="Z20" s="86" t="str">
        <f t="shared" si="4"/>
        <v/>
      </c>
      <c r="AA20" s="86" t="str">
        <f t="shared" si="5"/>
        <v/>
      </c>
      <c r="AB20" s="86" t="str">
        <f t="shared" si="6"/>
        <v/>
      </c>
      <c r="AC20" s="86" t="str">
        <f t="shared" si="7"/>
        <v/>
      </c>
      <c r="AD20" s="86" t="str">
        <f t="shared" si="8"/>
        <v/>
      </c>
      <c r="AE20" s="86" t="str">
        <f t="shared" si="9"/>
        <v/>
      </c>
      <c r="AF20" s="86" t="str">
        <f t="shared" si="9"/>
        <v/>
      </c>
      <c r="AG20" s="86" t="str">
        <f t="shared" si="10"/>
        <v/>
      </c>
      <c r="AH20" s="86" t="str">
        <f t="shared" si="11"/>
        <v/>
      </c>
      <c r="AI20" s="86" t="str">
        <f t="shared" si="12"/>
        <v/>
      </c>
      <c r="AJ20" s="86" t="str">
        <f t="shared" si="13"/>
        <v/>
      </c>
    </row>
    <row r="21" spans="1:36" ht="15.75" x14ac:dyDescent="0.25">
      <c r="A21" s="100" t="str">
        <f>IF('Connection Table'!A21="","",'Connection Table'!A21)</f>
        <v/>
      </c>
      <c r="B21" s="101">
        <f>IFERROR(VLOOKUP(A21,'Connection Table'!$A:$H,2,0),"")</f>
        <v>0</v>
      </c>
      <c r="C21" s="102">
        <f>IFERROR(VLOOKUP(A21,'Connection Table'!A:K,11,0),"")</f>
        <v>0</v>
      </c>
      <c r="D21" s="76"/>
      <c r="E21" s="76"/>
      <c r="F21" s="76"/>
      <c r="G21" s="76"/>
      <c r="H21" s="76"/>
      <c r="I21" s="76"/>
      <c r="J21" s="76"/>
      <c r="K21" s="76"/>
      <c r="L21" s="76"/>
      <c r="M21" s="76"/>
      <c r="N21" s="76"/>
      <c r="O21" s="76"/>
      <c r="P21" s="76"/>
      <c r="Q21" s="76"/>
      <c r="R21" s="77"/>
      <c r="T21" s="86" t="b">
        <f t="shared" si="14"/>
        <v>1</v>
      </c>
      <c r="U21" s="86" t="str">
        <f t="shared" si="0"/>
        <v/>
      </c>
      <c r="V21" s="86" t="str">
        <f t="shared" si="1"/>
        <v/>
      </c>
      <c r="W21" s="86" t="str">
        <f t="shared" si="1"/>
        <v/>
      </c>
      <c r="X21" s="86" t="str">
        <f t="shared" si="2"/>
        <v/>
      </c>
      <c r="Y21" s="86" t="str">
        <f t="shared" si="3"/>
        <v/>
      </c>
      <c r="Z21" s="86" t="str">
        <f t="shared" si="4"/>
        <v/>
      </c>
      <c r="AA21" s="86" t="str">
        <f t="shared" si="5"/>
        <v/>
      </c>
      <c r="AB21" s="86" t="str">
        <f t="shared" si="6"/>
        <v/>
      </c>
      <c r="AC21" s="86" t="str">
        <f t="shared" si="7"/>
        <v/>
      </c>
      <c r="AD21" s="86" t="str">
        <f t="shared" si="8"/>
        <v/>
      </c>
      <c r="AE21" s="86" t="str">
        <f t="shared" si="9"/>
        <v/>
      </c>
      <c r="AF21" s="86" t="str">
        <f t="shared" si="9"/>
        <v/>
      </c>
      <c r="AG21" s="86" t="str">
        <f t="shared" si="10"/>
        <v/>
      </c>
      <c r="AH21" s="86" t="str">
        <f t="shared" si="11"/>
        <v/>
      </c>
      <c r="AI21" s="86" t="str">
        <f t="shared" si="12"/>
        <v/>
      </c>
      <c r="AJ21" s="86" t="str">
        <f t="shared" si="13"/>
        <v/>
      </c>
    </row>
    <row r="22" spans="1:36" ht="15.75" x14ac:dyDescent="0.25">
      <c r="A22" s="100" t="str">
        <f>IF('Connection Table'!A22="","",'Connection Table'!A22)</f>
        <v/>
      </c>
      <c r="B22" s="101">
        <f>IFERROR(VLOOKUP(A22,'Connection Table'!$A:$H,2,0),"")</f>
        <v>0</v>
      </c>
      <c r="C22" s="102">
        <f>IFERROR(VLOOKUP(A22,'Connection Table'!A:K,11,0),"")</f>
        <v>0</v>
      </c>
      <c r="D22" s="76"/>
      <c r="E22" s="76"/>
      <c r="F22" s="76"/>
      <c r="G22" s="76"/>
      <c r="H22" s="76"/>
      <c r="I22" s="76"/>
      <c r="J22" s="76"/>
      <c r="K22" s="76"/>
      <c r="L22" s="76"/>
      <c r="M22" s="76"/>
      <c r="N22" s="76"/>
      <c r="O22" s="76"/>
      <c r="P22" s="76"/>
      <c r="Q22" s="76"/>
      <c r="R22" s="77"/>
      <c r="T22" s="86" t="b">
        <f t="shared" si="14"/>
        <v>1</v>
      </c>
      <c r="U22" s="86" t="str">
        <f t="shared" si="0"/>
        <v/>
      </c>
      <c r="V22" s="86" t="str">
        <f t="shared" si="1"/>
        <v/>
      </c>
      <c r="W22" s="86" t="str">
        <f t="shared" si="1"/>
        <v/>
      </c>
      <c r="X22" s="86" t="str">
        <f t="shared" si="2"/>
        <v/>
      </c>
      <c r="Y22" s="86" t="str">
        <f t="shared" si="3"/>
        <v/>
      </c>
      <c r="Z22" s="86" t="str">
        <f t="shared" si="4"/>
        <v/>
      </c>
      <c r="AA22" s="86" t="str">
        <f t="shared" si="5"/>
        <v/>
      </c>
      <c r="AB22" s="86" t="str">
        <f t="shared" si="6"/>
        <v/>
      </c>
      <c r="AC22" s="86" t="str">
        <f t="shared" si="7"/>
        <v/>
      </c>
      <c r="AD22" s="86" t="str">
        <f t="shared" si="8"/>
        <v/>
      </c>
      <c r="AE22" s="86" t="str">
        <f t="shared" si="9"/>
        <v/>
      </c>
      <c r="AF22" s="86" t="str">
        <f t="shared" si="9"/>
        <v/>
      </c>
      <c r="AG22" s="86" t="str">
        <f t="shared" si="10"/>
        <v/>
      </c>
      <c r="AH22" s="86" t="str">
        <f t="shared" si="11"/>
        <v/>
      </c>
      <c r="AI22" s="86" t="str">
        <f t="shared" si="12"/>
        <v/>
      </c>
      <c r="AJ22" s="86" t="str">
        <f t="shared" si="13"/>
        <v/>
      </c>
    </row>
    <row r="23" spans="1:36" ht="15.75" x14ac:dyDescent="0.25">
      <c r="A23" s="100" t="str">
        <f>IF('Connection Table'!A23="","",'Connection Table'!A23)</f>
        <v/>
      </c>
      <c r="B23" s="101">
        <f>IFERROR(VLOOKUP(A23,'Connection Table'!$A:$H,2,0),"")</f>
        <v>0</v>
      </c>
      <c r="C23" s="102">
        <f>IFERROR(VLOOKUP(A23,'Connection Table'!A:K,11,0),"")</f>
        <v>0</v>
      </c>
      <c r="D23" s="76"/>
      <c r="E23" s="76"/>
      <c r="F23" s="76"/>
      <c r="G23" s="76"/>
      <c r="H23" s="76"/>
      <c r="I23" s="76"/>
      <c r="J23" s="76"/>
      <c r="K23" s="76"/>
      <c r="L23" s="76"/>
      <c r="M23" s="76"/>
      <c r="N23" s="76"/>
      <c r="O23" s="76"/>
      <c r="P23" s="76"/>
      <c r="Q23" s="76"/>
      <c r="R23" s="77"/>
      <c r="T23" s="86" t="b">
        <f t="shared" si="14"/>
        <v>1</v>
      </c>
      <c r="U23" s="86" t="str">
        <f t="shared" si="0"/>
        <v/>
      </c>
      <c r="V23" s="86" t="str">
        <f t="shared" si="1"/>
        <v/>
      </c>
      <c r="W23" s="86" t="str">
        <f t="shared" si="1"/>
        <v/>
      </c>
      <c r="X23" s="86" t="str">
        <f t="shared" si="2"/>
        <v/>
      </c>
      <c r="Y23" s="86" t="str">
        <f t="shared" si="3"/>
        <v/>
      </c>
      <c r="Z23" s="86" t="str">
        <f t="shared" si="4"/>
        <v/>
      </c>
      <c r="AA23" s="86" t="str">
        <f t="shared" si="5"/>
        <v/>
      </c>
      <c r="AB23" s="86" t="str">
        <f t="shared" si="6"/>
        <v/>
      </c>
      <c r="AC23" s="86" t="str">
        <f t="shared" si="7"/>
        <v/>
      </c>
      <c r="AD23" s="86" t="str">
        <f t="shared" si="8"/>
        <v/>
      </c>
      <c r="AE23" s="86" t="str">
        <f t="shared" si="9"/>
        <v/>
      </c>
      <c r="AF23" s="86" t="str">
        <f t="shared" si="9"/>
        <v/>
      </c>
      <c r="AG23" s="86" t="str">
        <f t="shared" si="10"/>
        <v/>
      </c>
      <c r="AH23" s="86" t="str">
        <f t="shared" si="11"/>
        <v/>
      </c>
      <c r="AI23" s="86" t="str">
        <f t="shared" si="12"/>
        <v/>
      </c>
      <c r="AJ23" s="86" t="str">
        <f t="shared" si="13"/>
        <v/>
      </c>
    </row>
    <row r="24" spans="1:36" ht="15.75" x14ac:dyDescent="0.25">
      <c r="A24" s="100" t="str">
        <f>IF('Connection Table'!A24="","",'Connection Table'!A24)</f>
        <v/>
      </c>
      <c r="B24" s="101">
        <f>IFERROR(VLOOKUP(A24,'Connection Table'!$A:$H,2,0),"")</f>
        <v>0</v>
      </c>
      <c r="C24" s="102">
        <f>IFERROR(VLOOKUP(A24,'Connection Table'!A:K,11,0),"")</f>
        <v>0</v>
      </c>
      <c r="D24" s="76"/>
      <c r="E24" s="76"/>
      <c r="F24" s="76"/>
      <c r="G24" s="76"/>
      <c r="H24" s="76"/>
      <c r="I24" s="76"/>
      <c r="J24" s="76"/>
      <c r="K24" s="76"/>
      <c r="L24" s="76"/>
      <c r="M24" s="76"/>
      <c r="N24" s="76"/>
      <c r="O24" s="76"/>
      <c r="P24" s="76"/>
      <c r="Q24" s="76"/>
      <c r="R24" s="77"/>
      <c r="T24" s="86" t="b">
        <f t="shared" si="14"/>
        <v>1</v>
      </c>
      <c r="U24" s="86" t="str">
        <f t="shared" si="0"/>
        <v/>
      </c>
      <c r="V24" s="86" t="str">
        <f t="shared" si="1"/>
        <v/>
      </c>
      <c r="W24" s="86" t="str">
        <f t="shared" si="1"/>
        <v/>
      </c>
      <c r="X24" s="86" t="str">
        <f t="shared" si="2"/>
        <v/>
      </c>
      <c r="Y24" s="86" t="str">
        <f t="shared" si="3"/>
        <v/>
      </c>
      <c r="Z24" s="86" t="str">
        <f t="shared" si="4"/>
        <v/>
      </c>
      <c r="AA24" s="86" t="str">
        <f t="shared" si="5"/>
        <v/>
      </c>
      <c r="AB24" s="86" t="str">
        <f t="shared" si="6"/>
        <v/>
      </c>
      <c r="AC24" s="86" t="str">
        <f t="shared" si="7"/>
        <v/>
      </c>
      <c r="AD24" s="86" t="str">
        <f t="shared" si="8"/>
        <v/>
      </c>
      <c r="AE24" s="86" t="str">
        <f t="shared" si="9"/>
        <v/>
      </c>
      <c r="AF24" s="86" t="str">
        <f t="shared" si="9"/>
        <v/>
      </c>
      <c r="AG24" s="86" t="str">
        <f t="shared" si="10"/>
        <v/>
      </c>
      <c r="AH24" s="86" t="str">
        <f t="shared" si="11"/>
        <v/>
      </c>
      <c r="AI24" s="86" t="str">
        <f t="shared" si="12"/>
        <v/>
      </c>
      <c r="AJ24" s="86" t="str">
        <f t="shared" si="13"/>
        <v/>
      </c>
    </row>
    <row r="25" spans="1:36" ht="15.75" x14ac:dyDescent="0.25">
      <c r="A25" s="100" t="str">
        <f>IF('Connection Table'!A25="","",'Connection Table'!A25)</f>
        <v/>
      </c>
      <c r="B25" s="101">
        <f>IFERROR(VLOOKUP(A25,'Connection Table'!$A:$H,2,0),"")</f>
        <v>0</v>
      </c>
      <c r="C25" s="102">
        <f>IFERROR(VLOOKUP(A25,'Connection Table'!A:K,11,0),"")</f>
        <v>0</v>
      </c>
      <c r="D25" s="76"/>
      <c r="E25" s="76"/>
      <c r="F25" s="76"/>
      <c r="G25" s="76"/>
      <c r="H25" s="76"/>
      <c r="I25" s="76"/>
      <c r="J25" s="76"/>
      <c r="K25" s="76"/>
      <c r="L25" s="76"/>
      <c r="M25" s="76"/>
      <c r="N25" s="76"/>
      <c r="O25" s="76"/>
      <c r="P25" s="76"/>
      <c r="Q25" s="76"/>
      <c r="R25" s="77"/>
      <c r="T25" s="86" t="b">
        <f t="shared" si="14"/>
        <v>1</v>
      </c>
      <c r="U25" s="86" t="str">
        <f t="shared" si="0"/>
        <v/>
      </c>
      <c r="V25" s="86" t="str">
        <f t="shared" si="1"/>
        <v/>
      </c>
      <c r="W25" s="86" t="str">
        <f t="shared" si="1"/>
        <v/>
      </c>
      <c r="X25" s="86" t="str">
        <f t="shared" si="2"/>
        <v/>
      </c>
      <c r="Y25" s="86" t="str">
        <f t="shared" si="3"/>
        <v/>
      </c>
      <c r="Z25" s="86" t="str">
        <f t="shared" si="4"/>
        <v/>
      </c>
      <c r="AA25" s="86" t="str">
        <f t="shared" si="5"/>
        <v/>
      </c>
      <c r="AB25" s="86" t="str">
        <f t="shared" si="6"/>
        <v/>
      </c>
      <c r="AC25" s="86" t="str">
        <f t="shared" si="7"/>
        <v/>
      </c>
      <c r="AD25" s="86" t="str">
        <f t="shared" si="8"/>
        <v/>
      </c>
      <c r="AE25" s="86" t="str">
        <f t="shared" si="9"/>
        <v/>
      </c>
      <c r="AF25" s="86" t="str">
        <f t="shared" si="9"/>
        <v/>
      </c>
      <c r="AG25" s="86" t="str">
        <f t="shared" si="10"/>
        <v/>
      </c>
      <c r="AH25" s="86" t="str">
        <f t="shared" si="11"/>
        <v/>
      </c>
      <c r="AI25" s="86" t="str">
        <f t="shared" si="12"/>
        <v/>
      </c>
      <c r="AJ25" s="86" t="str">
        <f t="shared" si="13"/>
        <v/>
      </c>
    </row>
    <row r="26" spans="1:36" ht="15.75" x14ac:dyDescent="0.25">
      <c r="A26" s="100" t="str">
        <f>IF('Connection Table'!A26="","",'Connection Table'!A26)</f>
        <v/>
      </c>
      <c r="B26" s="101">
        <f>IFERROR(VLOOKUP(A26,'Connection Table'!$A:$H,2,0),"")</f>
        <v>0</v>
      </c>
      <c r="C26" s="102">
        <f>IFERROR(VLOOKUP(A26,'Connection Table'!A:K,11,0),"")</f>
        <v>0</v>
      </c>
      <c r="D26" s="80"/>
      <c r="E26" s="76"/>
      <c r="F26" s="76"/>
      <c r="G26" s="76"/>
      <c r="H26" s="76"/>
      <c r="I26" s="76"/>
      <c r="J26" s="76"/>
      <c r="K26" s="76"/>
      <c r="L26" s="76"/>
      <c r="M26" s="76"/>
      <c r="N26" s="76"/>
      <c r="O26" s="76"/>
      <c r="P26" s="76"/>
      <c r="Q26" s="76"/>
      <c r="R26" s="77"/>
      <c r="T26" s="86" t="b">
        <f t="shared" si="14"/>
        <v>1</v>
      </c>
      <c r="U26" s="86" t="str">
        <f t="shared" si="0"/>
        <v/>
      </c>
      <c r="V26" s="86" t="str">
        <f t="shared" si="1"/>
        <v/>
      </c>
      <c r="W26" s="86" t="str">
        <f t="shared" si="1"/>
        <v/>
      </c>
      <c r="X26" s="86" t="str">
        <f t="shared" si="2"/>
        <v/>
      </c>
      <c r="Y26" s="86" t="str">
        <f t="shared" si="3"/>
        <v/>
      </c>
      <c r="Z26" s="86" t="str">
        <f t="shared" si="4"/>
        <v/>
      </c>
      <c r="AA26" s="86" t="str">
        <f t="shared" si="5"/>
        <v/>
      </c>
      <c r="AB26" s="86" t="str">
        <f t="shared" si="6"/>
        <v/>
      </c>
      <c r="AC26" s="86" t="str">
        <f t="shared" si="7"/>
        <v/>
      </c>
      <c r="AD26" s="86" t="str">
        <f t="shared" si="8"/>
        <v/>
      </c>
      <c r="AE26" s="86" t="str">
        <f t="shared" si="9"/>
        <v/>
      </c>
      <c r="AF26" s="86" t="str">
        <f t="shared" si="9"/>
        <v/>
      </c>
      <c r="AG26" s="86" t="str">
        <f t="shared" si="10"/>
        <v/>
      </c>
      <c r="AH26" s="86" t="str">
        <f t="shared" si="11"/>
        <v/>
      </c>
      <c r="AI26" s="86" t="str">
        <f t="shared" si="12"/>
        <v/>
      </c>
      <c r="AJ26" s="86" t="str">
        <f t="shared" si="13"/>
        <v/>
      </c>
    </row>
    <row r="27" spans="1:36" ht="15.75" x14ac:dyDescent="0.25">
      <c r="A27" s="100" t="str">
        <f>IF('Connection Table'!A27="","",'Connection Table'!A27)</f>
        <v/>
      </c>
      <c r="B27" s="101">
        <f>IFERROR(VLOOKUP(A27,'Connection Table'!$A:$H,2,0),"")</f>
        <v>0</v>
      </c>
      <c r="C27" s="102">
        <f>IFERROR(VLOOKUP(A27,'Connection Table'!A:K,11,0),"")</f>
        <v>0</v>
      </c>
      <c r="D27" s="80"/>
      <c r="E27" s="76"/>
      <c r="F27" s="76"/>
      <c r="G27" s="76"/>
      <c r="H27" s="76"/>
      <c r="I27" s="76"/>
      <c r="J27" s="76"/>
      <c r="K27" s="76"/>
      <c r="L27" s="76"/>
      <c r="M27" s="76"/>
      <c r="N27" s="76"/>
      <c r="O27" s="76"/>
      <c r="P27" s="76"/>
      <c r="Q27" s="76"/>
      <c r="R27" s="77"/>
      <c r="T27" s="86" t="b">
        <f t="shared" si="14"/>
        <v>1</v>
      </c>
      <c r="U27" s="86" t="str">
        <f t="shared" si="0"/>
        <v/>
      </c>
      <c r="V27" s="86" t="str">
        <f t="shared" si="1"/>
        <v/>
      </c>
      <c r="W27" s="86" t="str">
        <f t="shared" si="1"/>
        <v/>
      </c>
      <c r="X27" s="86" t="str">
        <f t="shared" si="2"/>
        <v/>
      </c>
      <c r="Y27" s="86" t="str">
        <f t="shared" si="3"/>
        <v/>
      </c>
      <c r="Z27" s="86" t="str">
        <f t="shared" si="4"/>
        <v/>
      </c>
      <c r="AA27" s="86" t="str">
        <f t="shared" si="5"/>
        <v/>
      </c>
      <c r="AB27" s="86" t="str">
        <f t="shared" si="6"/>
        <v/>
      </c>
      <c r="AC27" s="86" t="str">
        <f t="shared" si="7"/>
        <v/>
      </c>
      <c r="AD27" s="86" t="str">
        <f t="shared" si="8"/>
        <v/>
      </c>
      <c r="AE27" s="86" t="str">
        <f t="shared" si="9"/>
        <v/>
      </c>
      <c r="AF27" s="86" t="str">
        <f t="shared" si="9"/>
        <v/>
      </c>
      <c r="AG27" s="86" t="str">
        <f t="shared" si="10"/>
        <v/>
      </c>
      <c r="AH27" s="86" t="str">
        <f t="shared" si="11"/>
        <v/>
      </c>
      <c r="AI27" s="86" t="str">
        <f t="shared" si="12"/>
        <v/>
      </c>
      <c r="AJ27" s="86" t="str">
        <f t="shared" si="13"/>
        <v/>
      </c>
    </row>
    <row r="28" spans="1:36" ht="15.75" x14ac:dyDescent="0.25">
      <c r="A28" s="100" t="str">
        <f>IF('Connection Table'!A28="","",'Connection Table'!A28)</f>
        <v/>
      </c>
      <c r="B28" s="101">
        <f>IFERROR(VLOOKUP(A28,'Connection Table'!$A:$H,2,0),"")</f>
        <v>0</v>
      </c>
      <c r="C28" s="102">
        <f>IFERROR(VLOOKUP(A28,'Connection Table'!A:K,11,0),"")</f>
        <v>0</v>
      </c>
      <c r="D28" s="80"/>
      <c r="E28" s="76"/>
      <c r="F28" s="76"/>
      <c r="G28" s="76"/>
      <c r="H28" s="76"/>
      <c r="I28" s="76"/>
      <c r="J28" s="76"/>
      <c r="K28" s="76"/>
      <c r="L28" s="76"/>
      <c r="M28" s="76"/>
      <c r="N28" s="76"/>
      <c r="O28" s="76"/>
      <c r="P28" s="76"/>
      <c r="Q28" s="76"/>
      <c r="R28" s="77"/>
      <c r="T28" s="86" t="b">
        <f t="shared" si="14"/>
        <v>1</v>
      </c>
      <c r="U28" s="86" t="str">
        <f t="shared" si="0"/>
        <v/>
      </c>
      <c r="V28" s="86" t="str">
        <f t="shared" si="1"/>
        <v/>
      </c>
      <c r="W28" s="86" t="str">
        <f t="shared" si="1"/>
        <v/>
      </c>
      <c r="X28" s="86" t="str">
        <f t="shared" si="2"/>
        <v/>
      </c>
      <c r="Y28" s="86" t="str">
        <f t="shared" si="3"/>
        <v/>
      </c>
      <c r="Z28" s="86" t="str">
        <f t="shared" si="4"/>
        <v/>
      </c>
      <c r="AA28" s="86" t="str">
        <f t="shared" si="5"/>
        <v/>
      </c>
      <c r="AB28" s="86" t="str">
        <f t="shared" si="6"/>
        <v/>
      </c>
      <c r="AC28" s="86" t="str">
        <f t="shared" si="7"/>
        <v/>
      </c>
      <c r="AD28" s="86" t="str">
        <f t="shared" si="8"/>
        <v/>
      </c>
      <c r="AE28" s="86" t="str">
        <f t="shared" si="9"/>
        <v/>
      </c>
      <c r="AF28" s="86" t="str">
        <f t="shared" si="9"/>
        <v/>
      </c>
      <c r="AG28" s="86" t="str">
        <f t="shared" si="10"/>
        <v/>
      </c>
      <c r="AH28" s="86" t="str">
        <f t="shared" si="11"/>
        <v/>
      </c>
      <c r="AI28" s="86" t="str">
        <f t="shared" si="12"/>
        <v/>
      </c>
      <c r="AJ28" s="86" t="str">
        <f t="shared" si="13"/>
        <v/>
      </c>
    </row>
    <row r="29" spans="1:36" ht="15.75" x14ac:dyDescent="0.25">
      <c r="A29" s="100" t="str">
        <f>IF('Connection Table'!A29="","",'Connection Table'!A29)</f>
        <v/>
      </c>
      <c r="B29" s="101">
        <f>IFERROR(VLOOKUP(A29,'Connection Table'!$A:$H,2,0),"")</f>
        <v>0</v>
      </c>
      <c r="C29" s="102">
        <f>IFERROR(VLOOKUP(A29,'Connection Table'!A:K,11,0),"")</f>
        <v>0</v>
      </c>
      <c r="D29" s="80"/>
      <c r="E29" s="76"/>
      <c r="F29" s="76"/>
      <c r="G29" s="76"/>
      <c r="H29" s="76"/>
      <c r="I29" s="76"/>
      <c r="J29" s="76"/>
      <c r="K29" s="76"/>
      <c r="L29" s="76"/>
      <c r="M29" s="76"/>
      <c r="N29" s="76"/>
      <c r="O29" s="76"/>
      <c r="P29" s="76"/>
      <c r="Q29" s="76"/>
      <c r="R29" s="77"/>
      <c r="T29" s="86" t="b">
        <f t="shared" si="14"/>
        <v>1</v>
      </c>
      <c r="U29" s="86" t="str">
        <f t="shared" si="0"/>
        <v/>
      </c>
      <c r="V29" s="86" t="str">
        <f t="shared" si="1"/>
        <v/>
      </c>
      <c r="W29" s="86" t="str">
        <f t="shared" si="1"/>
        <v/>
      </c>
      <c r="X29" s="86" t="str">
        <f t="shared" si="2"/>
        <v/>
      </c>
      <c r="Y29" s="86" t="str">
        <f t="shared" si="3"/>
        <v/>
      </c>
      <c r="Z29" s="86" t="str">
        <f t="shared" si="4"/>
        <v/>
      </c>
      <c r="AA29" s="86" t="str">
        <f t="shared" si="5"/>
        <v/>
      </c>
      <c r="AB29" s="86" t="str">
        <f t="shared" si="6"/>
        <v/>
      </c>
      <c r="AC29" s="86" t="str">
        <f t="shared" si="7"/>
        <v/>
      </c>
      <c r="AD29" s="86" t="str">
        <f t="shared" si="8"/>
        <v/>
      </c>
      <c r="AE29" s="86" t="str">
        <f t="shared" si="9"/>
        <v/>
      </c>
      <c r="AF29" s="86" t="str">
        <f t="shared" si="9"/>
        <v/>
      </c>
      <c r="AG29" s="86" t="str">
        <f t="shared" si="10"/>
        <v/>
      </c>
      <c r="AH29" s="86" t="str">
        <f t="shared" si="11"/>
        <v/>
      </c>
      <c r="AI29" s="86" t="str">
        <f t="shared" si="12"/>
        <v/>
      </c>
      <c r="AJ29" s="86" t="str">
        <f t="shared" si="13"/>
        <v/>
      </c>
    </row>
    <row r="30" spans="1:36" ht="15.75" x14ac:dyDescent="0.25">
      <c r="A30" s="100" t="str">
        <f>IF('Connection Table'!A30="","",'Connection Table'!A30)</f>
        <v/>
      </c>
      <c r="B30" s="101">
        <f>IFERROR(VLOOKUP(A30,'Connection Table'!$A:$H,2,0),"")</f>
        <v>0</v>
      </c>
      <c r="C30" s="102">
        <f>IFERROR(VLOOKUP(A30,'Connection Table'!A:K,11,0),"")</f>
        <v>0</v>
      </c>
      <c r="D30" s="80"/>
      <c r="E30" s="76"/>
      <c r="F30" s="76"/>
      <c r="G30" s="76"/>
      <c r="H30" s="76"/>
      <c r="I30" s="76"/>
      <c r="J30" s="76"/>
      <c r="K30" s="76"/>
      <c r="L30" s="76"/>
      <c r="M30" s="76"/>
      <c r="N30" s="76"/>
      <c r="O30" s="76"/>
      <c r="P30" s="76"/>
      <c r="Q30" s="76"/>
      <c r="R30" s="77"/>
      <c r="T30" s="86" t="b">
        <f t="shared" si="14"/>
        <v>1</v>
      </c>
      <c r="U30" s="86" t="str">
        <f t="shared" si="0"/>
        <v/>
      </c>
      <c r="V30" s="86" t="str">
        <f t="shared" si="1"/>
        <v/>
      </c>
      <c r="W30" s="86" t="str">
        <f t="shared" si="1"/>
        <v/>
      </c>
      <c r="X30" s="86" t="str">
        <f t="shared" si="2"/>
        <v/>
      </c>
      <c r="Y30" s="86" t="str">
        <f t="shared" si="3"/>
        <v/>
      </c>
      <c r="Z30" s="86" t="str">
        <f t="shared" si="4"/>
        <v/>
      </c>
      <c r="AA30" s="86" t="str">
        <f t="shared" si="5"/>
        <v/>
      </c>
      <c r="AB30" s="86" t="str">
        <f t="shared" si="6"/>
        <v/>
      </c>
      <c r="AC30" s="86" t="str">
        <f t="shared" si="7"/>
        <v/>
      </c>
      <c r="AD30" s="86" t="str">
        <f t="shared" si="8"/>
        <v/>
      </c>
      <c r="AE30" s="86" t="str">
        <f t="shared" si="9"/>
        <v/>
      </c>
      <c r="AF30" s="86" t="str">
        <f t="shared" si="9"/>
        <v/>
      </c>
      <c r="AG30" s="86" t="str">
        <f t="shared" si="10"/>
        <v/>
      </c>
      <c r="AH30" s="86" t="str">
        <f t="shared" si="11"/>
        <v/>
      </c>
      <c r="AI30" s="86" t="str">
        <f t="shared" si="12"/>
        <v/>
      </c>
      <c r="AJ30" s="86" t="str">
        <f t="shared" si="13"/>
        <v/>
      </c>
    </row>
    <row r="31" spans="1:36" ht="15.75" x14ac:dyDescent="0.25">
      <c r="A31" s="100" t="str">
        <f>IF('Connection Table'!A31="","",'Connection Table'!A31)</f>
        <v/>
      </c>
      <c r="B31" s="101">
        <f>IFERROR(VLOOKUP(A31,'Connection Table'!$A:$H,2,0),"")</f>
        <v>0</v>
      </c>
      <c r="C31" s="102">
        <f>IFERROR(VLOOKUP(A31,'Connection Table'!A:K,11,0),"")</f>
        <v>0</v>
      </c>
      <c r="D31" s="80"/>
      <c r="E31" s="76"/>
      <c r="F31" s="76"/>
      <c r="G31" s="76"/>
      <c r="H31" s="76"/>
      <c r="I31" s="76"/>
      <c r="J31" s="76"/>
      <c r="K31" s="76"/>
      <c r="L31" s="76"/>
      <c r="M31" s="76"/>
      <c r="N31" s="76"/>
      <c r="O31" s="76"/>
      <c r="P31" s="76"/>
      <c r="Q31" s="76"/>
      <c r="R31" s="77"/>
      <c r="T31" s="86" t="b">
        <f t="shared" si="14"/>
        <v>1</v>
      </c>
      <c r="U31" s="86" t="str">
        <f t="shared" si="0"/>
        <v/>
      </c>
      <c r="V31" s="86" t="str">
        <f t="shared" si="1"/>
        <v/>
      </c>
      <c r="W31" s="86" t="str">
        <f t="shared" si="1"/>
        <v/>
      </c>
      <c r="X31" s="86" t="str">
        <f t="shared" si="2"/>
        <v/>
      </c>
      <c r="Y31" s="86" t="str">
        <f t="shared" si="3"/>
        <v/>
      </c>
      <c r="Z31" s="86" t="str">
        <f t="shared" si="4"/>
        <v/>
      </c>
      <c r="AA31" s="86" t="str">
        <f t="shared" si="5"/>
        <v/>
      </c>
      <c r="AB31" s="86" t="str">
        <f t="shared" si="6"/>
        <v/>
      </c>
      <c r="AC31" s="86" t="str">
        <f t="shared" si="7"/>
        <v/>
      </c>
      <c r="AD31" s="86" t="str">
        <f t="shared" si="8"/>
        <v/>
      </c>
      <c r="AE31" s="86" t="str">
        <f t="shared" si="9"/>
        <v/>
      </c>
      <c r="AF31" s="86" t="str">
        <f t="shared" si="9"/>
        <v/>
      </c>
      <c r="AG31" s="86" t="str">
        <f t="shared" si="10"/>
        <v/>
      </c>
      <c r="AH31" s="86" t="str">
        <f t="shared" si="11"/>
        <v/>
      </c>
      <c r="AI31" s="86" t="str">
        <f t="shared" si="12"/>
        <v/>
      </c>
      <c r="AJ31" s="86" t="str">
        <f t="shared" si="13"/>
        <v/>
      </c>
    </row>
    <row r="32" spans="1:36" ht="15.75" x14ac:dyDescent="0.25">
      <c r="A32" s="100" t="str">
        <f>IF('Connection Table'!A32="","",'Connection Table'!A32)</f>
        <v/>
      </c>
      <c r="B32" s="101">
        <f>IFERROR(VLOOKUP(A32,'Connection Table'!$A:$H,2,0),"")</f>
        <v>0</v>
      </c>
      <c r="C32" s="102">
        <f>IFERROR(VLOOKUP(A32,'Connection Table'!A:K,11,0),"")</f>
        <v>0</v>
      </c>
      <c r="D32" s="80"/>
      <c r="E32" s="76"/>
      <c r="F32" s="76"/>
      <c r="G32" s="76"/>
      <c r="H32" s="76"/>
      <c r="I32" s="76"/>
      <c r="J32" s="76"/>
      <c r="K32" s="76"/>
      <c r="L32" s="76"/>
      <c r="M32" s="76"/>
      <c r="N32" s="76"/>
      <c r="O32" s="76"/>
      <c r="P32" s="76"/>
      <c r="Q32" s="76"/>
      <c r="R32" s="77"/>
      <c r="T32" s="86" t="b">
        <f t="shared" si="14"/>
        <v>1</v>
      </c>
      <c r="U32" s="86" t="str">
        <f t="shared" si="0"/>
        <v/>
      </c>
      <c r="V32" s="86" t="str">
        <f t="shared" si="1"/>
        <v/>
      </c>
      <c r="W32" s="86" t="str">
        <f t="shared" si="1"/>
        <v/>
      </c>
      <c r="X32" s="86" t="str">
        <f t="shared" si="2"/>
        <v/>
      </c>
      <c r="Y32" s="86" t="str">
        <f t="shared" si="3"/>
        <v/>
      </c>
      <c r="Z32" s="86" t="str">
        <f t="shared" si="4"/>
        <v/>
      </c>
      <c r="AA32" s="86" t="str">
        <f t="shared" si="5"/>
        <v/>
      </c>
      <c r="AB32" s="86" t="str">
        <f t="shared" si="6"/>
        <v/>
      </c>
      <c r="AC32" s="86" t="str">
        <f t="shared" si="7"/>
        <v/>
      </c>
      <c r="AD32" s="86" t="str">
        <f t="shared" si="8"/>
        <v/>
      </c>
      <c r="AE32" s="86" t="str">
        <f t="shared" si="9"/>
        <v/>
      </c>
      <c r="AF32" s="86" t="str">
        <f t="shared" si="9"/>
        <v/>
      </c>
      <c r="AG32" s="86" t="str">
        <f t="shared" si="10"/>
        <v/>
      </c>
      <c r="AH32" s="86" t="str">
        <f t="shared" si="11"/>
        <v/>
      </c>
      <c r="AI32" s="86" t="str">
        <f t="shared" si="12"/>
        <v/>
      </c>
      <c r="AJ32" s="86" t="str">
        <f t="shared" si="13"/>
        <v/>
      </c>
    </row>
    <row r="33" spans="1:36" ht="15.75" x14ac:dyDescent="0.25">
      <c r="A33" s="100" t="str">
        <f>IF('Connection Table'!A33="","",'Connection Table'!A33)</f>
        <v/>
      </c>
      <c r="B33" s="101">
        <f>IFERROR(VLOOKUP(A33,'Connection Table'!$A:$H,2,0),"")</f>
        <v>0</v>
      </c>
      <c r="C33" s="102">
        <f>IFERROR(VLOOKUP(A33,'Connection Table'!A:K,11,0),"")</f>
        <v>0</v>
      </c>
      <c r="D33" s="80"/>
      <c r="E33" s="76"/>
      <c r="F33" s="76"/>
      <c r="G33" s="76"/>
      <c r="H33" s="76"/>
      <c r="I33" s="76"/>
      <c r="J33" s="76"/>
      <c r="K33" s="76"/>
      <c r="L33" s="76"/>
      <c r="M33" s="76"/>
      <c r="N33" s="76"/>
      <c r="O33" s="76"/>
      <c r="P33" s="76"/>
      <c r="Q33" s="76"/>
      <c r="R33" s="77"/>
      <c r="T33" s="86" t="b">
        <f t="shared" si="14"/>
        <v>1</v>
      </c>
      <c r="U33" s="86" t="str">
        <f t="shared" si="0"/>
        <v/>
      </c>
      <c r="V33" s="86" t="str">
        <f t="shared" si="1"/>
        <v/>
      </c>
      <c r="W33" s="86" t="str">
        <f t="shared" si="1"/>
        <v/>
      </c>
      <c r="X33" s="86" t="str">
        <f t="shared" si="2"/>
        <v/>
      </c>
      <c r="Y33" s="86" t="str">
        <f t="shared" si="3"/>
        <v/>
      </c>
      <c r="Z33" s="86" t="str">
        <f t="shared" si="4"/>
        <v/>
      </c>
      <c r="AA33" s="86" t="str">
        <f t="shared" si="5"/>
        <v/>
      </c>
      <c r="AB33" s="86" t="str">
        <f t="shared" si="6"/>
        <v/>
      </c>
      <c r="AC33" s="86" t="str">
        <f t="shared" si="7"/>
        <v/>
      </c>
      <c r="AD33" s="86" t="str">
        <f t="shared" si="8"/>
        <v/>
      </c>
      <c r="AE33" s="86" t="str">
        <f t="shared" si="9"/>
        <v/>
      </c>
      <c r="AF33" s="86" t="str">
        <f t="shared" si="9"/>
        <v/>
      </c>
      <c r="AG33" s="86" t="str">
        <f t="shared" si="10"/>
        <v/>
      </c>
      <c r="AH33" s="86" t="str">
        <f t="shared" si="11"/>
        <v/>
      </c>
      <c r="AI33" s="86" t="str">
        <f t="shared" si="12"/>
        <v/>
      </c>
      <c r="AJ33" s="86" t="str">
        <f t="shared" si="13"/>
        <v/>
      </c>
    </row>
    <row r="34" spans="1:36" ht="15.75" x14ac:dyDescent="0.25">
      <c r="A34" s="100" t="str">
        <f>IF('Connection Table'!A34="","",'Connection Table'!A34)</f>
        <v/>
      </c>
      <c r="B34" s="101">
        <f>IFERROR(VLOOKUP(A34,'Connection Table'!$A:$H,2,0),"")</f>
        <v>0</v>
      </c>
      <c r="C34" s="102">
        <f>IFERROR(VLOOKUP(A34,'Connection Table'!A:K,11,0),"")</f>
        <v>0</v>
      </c>
      <c r="D34" s="80"/>
      <c r="E34" s="76"/>
      <c r="F34" s="76"/>
      <c r="G34" s="76"/>
      <c r="H34" s="76"/>
      <c r="I34" s="76"/>
      <c r="J34" s="76"/>
      <c r="K34" s="76"/>
      <c r="L34" s="76"/>
      <c r="M34" s="76"/>
      <c r="N34" s="76"/>
      <c r="O34" s="76"/>
      <c r="P34" s="76"/>
      <c r="Q34" s="76"/>
      <c r="R34" s="77"/>
      <c r="T34" s="86" t="b">
        <f t="shared" si="14"/>
        <v>1</v>
      </c>
      <c r="U34" s="86" t="str">
        <f t="shared" si="0"/>
        <v/>
      </c>
      <c r="V34" s="86" t="str">
        <f t="shared" si="1"/>
        <v/>
      </c>
      <c r="W34" s="86" t="str">
        <f t="shared" si="1"/>
        <v/>
      </c>
      <c r="X34" s="86" t="str">
        <f t="shared" si="2"/>
        <v/>
      </c>
      <c r="Y34" s="86" t="str">
        <f t="shared" si="3"/>
        <v/>
      </c>
      <c r="Z34" s="86" t="str">
        <f t="shared" si="4"/>
        <v/>
      </c>
      <c r="AA34" s="86" t="str">
        <f t="shared" si="5"/>
        <v/>
      </c>
      <c r="AB34" s="86" t="str">
        <f t="shared" si="6"/>
        <v/>
      </c>
      <c r="AC34" s="86" t="str">
        <f t="shared" si="7"/>
        <v/>
      </c>
      <c r="AD34" s="86" t="str">
        <f t="shared" si="8"/>
        <v/>
      </c>
      <c r="AE34" s="86" t="str">
        <f t="shared" si="9"/>
        <v/>
      </c>
      <c r="AF34" s="86" t="str">
        <f t="shared" si="9"/>
        <v/>
      </c>
      <c r="AG34" s="86" t="str">
        <f t="shared" si="10"/>
        <v/>
      </c>
      <c r="AH34" s="86" t="str">
        <f t="shared" si="11"/>
        <v/>
      </c>
      <c r="AI34" s="86" t="str">
        <f t="shared" si="12"/>
        <v/>
      </c>
      <c r="AJ34" s="86" t="str">
        <f t="shared" si="13"/>
        <v/>
      </c>
    </row>
    <row r="35" spans="1:36" ht="15.75" x14ac:dyDescent="0.25">
      <c r="A35" s="100" t="str">
        <f>IF('Connection Table'!A35="","",'Connection Table'!A35)</f>
        <v/>
      </c>
      <c r="B35" s="101">
        <f>IFERROR(VLOOKUP(A35,'Connection Table'!$A:$H,2,0),"")</f>
        <v>0</v>
      </c>
      <c r="C35" s="102">
        <f>IFERROR(VLOOKUP(A35,'Connection Table'!A:K,11,0),"")</f>
        <v>0</v>
      </c>
      <c r="D35" s="80"/>
      <c r="E35" s="76"/>
      <c r="F35" s="76"/>
      <c r="G35" s="76"/>
      <c r="H35" s="76"/>
      <c r="I35" s="76"/>
      <c r="J35" s="76"/>
      <c r="K35" s="76"/>
      <c r="L35" s="76"/>
      <c r="M35" s="76"/>
      <c r="N35" s="76"/>
      <c r="O35" s="76"/>
      <c r="P35" s="76"/>
      <c r="Q35" s="76"/>
      <c r="R35" s="77"/>
      <c r="T35" s="86" t="b">
        <f t="shared" si="14"/>
        <v>1</v>
      </c>
      <c r="U35" s="86" t="str">
        <f t="shared" si="0"/>
        <v/>
      </c>
      <c r="V35" s="86" t="str">
        <f t="shared" si="1"/>
        <v/>
      </c>
      <c r="W35" s="86" t="str">
        <f t="shared" si="1"/>
        <v/>
      </c>
      <c r="X35" s="86" t="str">
        <f t="shared" si="2"/>
        <v/>
      </c>
      <c r="Y35" s="86" t="str">
        <f t="shared" si="3"/>
        <v/>
      </c>
      <c r="Z35" s="86" t="str">
        <f t="shared" si="4"/>
        <v/>
      </c>
      <c r="AA35" s="86" t="str">
        <f t="shared" si="5"/>
        <v/>
      </c>
      <c r="AB35" s="86" t="str">
        <f t="shared" si="6"/>
        <v/>
      </c>
      <c r="AC35" s="86" t="str">
        <f t="shared" si="7"/>
        <v/>
      </c>
      <c r="AD35" s="86" t="str">
        <f t="shared" si="8"/>
        <v/>
      </c>
      <c r="AE35" s="86" t="str">
        <f t="shared" si="9"/>
        <v/>
      </c>
      <c r="AF35" s="86" t="str">
        <f t="shared" si="9"/>
        <v/>
      </c>
      <c r="AG35" s="86" t="str">
        <f t="shared" si="10"/>
        <v/>
      </c>
      <c r="AH35" s="86" t="str">
        <f t="shared" si="11"/>
        <v/>
      </c>
      <c r="AI35" s="86" t="str">
        <f t="shared" si="12"/>
        <v/>
      </c>
      <c r="AJ35" s="86" t="str">
        <f t="shared" si="13"/>
        <v/>
      </c>
    </row>
    <row r="36" spans="1:36" ht="15.75" x14ac:dyDescent="0.25">
      <c r="A36" s="100" t="str">
        <f>IF('Connection Table'!A36="","",'Connection Table'!A36)</f>
        <v/>
      </c>
      <c r="B36" s="101">
        <f>IFERROR(VLOOKUP(A36,'Connection Table'!$A:$H,2,0),"")</f>
        <v>0</v>
      </c>
      <c r="C36" s="102">
        <f>IFERROR(VLOOKUP(A36,'Connection Table'!A:K,11,0),"")</f>
        <v>0</v>
      </c>
      <c r="D36" s="80"/>
      <c r="E36" s="76"/>
      <c r="F36" s="76"/>
      <c r="G36" s="76"/>
      <c r="H36" s="76"/>
      <c r="I36" s="76"/>
      <c r="J36" s="76"/>
      <c r="K36" s="76"/>
      <c r="L36" s="76"/>
      <c r="M36" s="76"/>
      <c r="N36" s="76"/>
      <c r="O36" s="76"/>
      <c r="P36" s="76"/>
      <c r="Q36" s="76"/>
      <c r="R36" s="77"/>
      <c r="T36" s="86" t="b">
        <f t="shared" si="14"/>
        <v>1</v>
      </c>
      <c r="U36" s="86" t="str">
        <f t="shared" si="0"/>
        <v/>
      </c>
      <c r="V36" s="86" t="str">
        <f t="shared" si="1"/>
        <v/>
      </c>
      <c r="W36" s="86" t="str">
        <f t="shared" si="1"/>
        <v/>
      </c>
      <c r="X36" s="86" t="str">
        <f t="shared" si="2"/>
        <v/>
      </c>
      <c r="Y36" s="86" t="str">
        <f t="shared" si="3"/>
        <v/>
      </c>
      <c r="Z36" s="86" t="str">
        <f t="shared" si="4"/>
        <v/>
      </c>
      <c r="AA36" s="86" t="str">
        <f t="shared" si="5"/>
        <v/>
      </c>
      <c r="AB36" s="86" t="str">
        <f t="shared" si="6"/>
        <v/>
      </c>
      <c r="AC36" s="86" t="str">
        <f t="shared" si="7"/>
        <v/>
      </c>
      <c r="AD36" s="86" t="str">
        <f t="shared" si="8"/>
        <v/>
      </c>
      <c r="AE36" s="86" t="str">
        <f t="shared" si="9"/>
        <v/>
      </c>
      <c r="AF36" s="86" t="str">
        <f t="shared" si="9"/>
        <v/>
      </c>
      <c r="AG36" s="86" t="str">
        <f t="shared" si="10"/>
        <v/>
      </c>
      <c r="AH36" s="86" t="str">
        <f t="shared" si="11"/>
        <v/>
      </c>
      <c r="AI36" s="86" t="str">
        <f t="shared" si="12"/>
        <v/>
      </c>
      <c r="AJ36" s="86" t="str">
        <f t="shared" si="13"/>
        <v/>
      </c>
    </row>
    <row r="37" spans="1:36" ht="15.75" x14ac:dyDescent="0.25">
      <c r="A37" s="100" t="str">
        <f>IF('Connection Table'!A37="","",'Connection Table'!A37)</f>
        <v/>
      </c>
      <c r="B37" s="101">
        <f>IFERROR(VLOOKUP(A37,'Connection Table'!$A:$H,2,0),"")</f>
        <v>0</v>
      </c>
      <c r="C37" s="102">
        <f>IFERROR(VLOOKUP(A37,'Connection Table'!A:K,11,0),"")</f>
        <v>0</v>
      </c>
      <c r="D37" s="80"/>
      <c r="E37" s="76"/>
      <c r="F37" s="76"/>
      <c r="G37" s="76"/>
      <c r="H37" s="76"/>
      <c r="I37" s="76"/>
      <c r="J37" s="76"/>
      <c r="K37" s="76"/>
      <c r="L37" s="76"/>
      <c r="M37" s="76"/>
      <c r="N37" s="76"/>
      <c r="O37" s="76"/>
      <c r="P37" s="76"/>
      <c r="Q37" s="76"/>
      <c r="R37" s="77"/>
      <c r="T37" s="86" t="b">
        <f t="shared" si="14"/>
        <v>1</v>
      </c>
      <c r="U37" s="86" t="str">
        <f t="shared" si="0"/>
        <v/>
      </c>
      <c r="V37" s="86" t="str">
        <f t="shared" si="1"/>
        <v/>
      </c>
      <c r="W37" s="86" t="str">
        <f t="shared" si="1"/>
        <v/>
      </c>
      <c r="X37" s="86" t="str">
        <f t="shared" ref="X37:X68" si="15">IF(G37="","",CONCATENATE($B37,G$4))</f>
        <v/>
      </c>
      <c r="Y37" s="86" t="str">
        <f t="shared" ref="Y37:Y68" si="16">IF(H37="","",CONCATENATE($B37,H$4))</f>
        <v/>
      </c>
      <c r="Z37" s="86" t="str">
        <f t="shared" ref="Z37:Z68" si="17">IF(I37="","",CONCATENATE($B37,I$4))</f>
        <v/>
      </c>
      <c r="AA37" s="86" t="str">
        <f t="shared" ref="AA37:AA68" si="18">IF(J37="","",CONCATENATE($B37,J$4))</f>
        <v/>
      </c>
      <c r="AB37" s="86" t="str">
        <f t="shared" ref="AB37:AB68" si="19">IF(K37="","",CONCATENATE($B37,K$4))</f>
        <v/>
      </c>
      <c r="AC37" s="86" t="str">
        <f t="shared" si="7"/>
        <v/>
      </c>
      <c r="AD37" s="86" t="str">
        <f t="shared" si="8"/>
        <v/>
      </c>
      <c r="AE37" s="86" t="str">
        <f t="shared" si="9"/>
        <v/>
      </c>
      <c r="AF37" s="86" t="str">
        <f t="shared" si="9"/>
        <v/>
      </c>
      <c r="AG37" s="86" t="str">
        <f t="shared" si="10"/>
        <v/>
      </c>
      <c r="AH37" s="86" t="str">
        <f t="shared" si="11"/>
        <v/>
      </c>
      <c r="AI37" s="86" t="str">
        <f t="shared" si="12"/>
        <v/>
      </c>
      <c r="AJ37" s="86" t="str">
        <f t="shared" si="13"/>
        <v/>
      </c>
    </row>
    <row r="38" spans="1:36" ht="15.75" x14ac:dyDescent="0.25">
      <c r="A38" s="100" t="str">
        <f>IF('Connection Table'!A38="","",'Connection Table'!A38)</f>
        <v/>
      </c>
      <c r="B38" s="101">
        <f>IFERROR(VLOOKUP(A38,'Connection Table'!$A:$H,2,0),"")</f>
        <v>0</v>
      </c>
      <c r="C38" s="102">
        <f>IFERROR(VLOOKUP(A38,'Connection Table'!A:K,11,0),"")</f>
        <v>0</v>
      </c>
      <c r="D38" s="80"/>
      <c r="E38" s="76"/>
      <c r="F38" s="76"/>
      <c r="G38" s="76"/>
      <c r="H38" s="76"/>
      <c r="I38" s="76"/>
      <c r="J38" s="76"/>
      <c r="K38" s="76"/>
      <c r="L38" s="76"/>
      <c r="M38" s="76"/>
      <c r="N38" s="76"/>
      <c r="O38" s="76"/>
      <c r="P38" s="76"/>
      <c r="Q38" s="76"/>
      <c r="R38" s="77"/>
      <c r="T38" s="86" t="b">
        <f t="shared" si="14"/>
        <v>1</v>
      </c>
      <c r="U38" s="86" t="str">
        <f t="shared" si="0"/>
        <v/>
      </c>
      <c r="V38" s="86" t="str">
        <f t="shared" si="1"/>
        <v/>
      </c>
      <c r="W38" s="86" t="str">
        <f t="shared" si="1"/>
        <v/>
      </c>
      <c r="X38" s="86" t="str">
        <f t="shared" si="15"/>
        <v/>
      </c>
      <c r="Y38" s="86" t="str">
        <f t="shared" si="16"/>
        <v/>
      </c>
      <c r="Z38" s="86" t="str">
        <f t="shared" si="17"/>
        <v/>
      </c>
      <c r="AA38" s="86" t="str">
        <f t="shared" si="18"/>
        <v/>
      </c>
      <c r="AB38" s="86" t="str">
        <f t="shared" si="19"/>
        <v/>
      </c>
      <c r="AC38" s="86" t="str">
        <f t="shared" si="7"/>
        <v/>
      </c>
      <c r="AD38" s="86" t="str">
        <f t="shared" si="8"/>
        <v/>
      </c>
      <c r="AE38" s="86" t="str">
        <f t="shared" si="9"/>
        <v/>
      </c>
      <c r="AF38" s="86" t="str">
        <f t="shared" si="9"/>
        <v/>
      </c>
      <c r="AG38" s="86" t="str">
        <f t="shared" si="10"/>
        <v/>
      </c>
      <c r="AH38" s="86" t="str">
        <f t="shared" si="11"/>
        <v/>
      </c>
      <c r="AI38" s="86" t="str">
        <f t="shared" si="12"/>
        <v/>
      </c>
      <c r="AJ38" s="86" t="str">
        <f t="shared" si="13"/>
        <v/>
      </c>
    </row>
    <row r="39" spans="1:36" ht="15.75" x14ac:dyDescent="0.25">
      <c r="A39" s="100" t="str">
        <f>IF('Connection Table'!A39="","",'Connection Table'!A39)</f>
        <v/>
      </c>
      <c r="B39" s="101">
        <f>IFERROR(VLOOKUP(A39,'Connection Table'!$A:$H,2,0),"")</f>
        <v>0</v>
      </c>
      <c r="C39" s="102">
        <f>IFERROR(VLOOKUP(A39,'Connection Table'!A:K,11,0),"")</f>
        <v>0</v>
      </c>
      <c r="D39" s="80"/>
      <c r="E39" s="76"/>
      <c r="F39" s="76"/>
      <c r="G39" s="76"/>
      <c r="H39" s="76"/>
      <c r="I39" s="76"/>
      <c r="J39" s="76"/>
      <c r="K39" s="76"/>
      <c r="L39" s="76"/>
      <c r="M39" s="76"/>
      <c r="N39" s="76"/>
      <c r="O39" s="76"/>
      <c r="P39" s="76"/>
      <c r="Q39" s="76"/>
      <c r="R39" s="77"/>
      <c r="T39" s="86" t="b">
        <f t="shared" si="14"/>
        <v>1</v>
      </c>
      <c r="U39" s="86" t="str">
        <f t="shared" si="0"/>
        <v/>
      </c>
      <c r="V39" s="86" t="str">
        <f t="shared" si="1"/>
        <v/>
      </c>
      <c r="W39" s="86" t="str">
        <f t="shared" si="1"/>
        <v/>
      </c>
      <c r="X39" s="86" t="str">
        <f t="shared" si="15"/>
        <v/>
      </c>
      <c r="Y39" s="86" t="str">
        <f t="shared" si="16"/>
        <v/>
      </c>
      <c r="Z39" s="86" t="str">
        <f t="shared" si="17"/>
        <v/>
      </c>
      <c r="AA39" s="86" t="str">
        <f t="shared" si="18"/>
        <v/>
      </c>
      <c r="AB39" s="86" t="str">
        <f t="shared" si="19"/>
        <v/>
      </c>
      <c r="AC39" s="86" t="str">
        <f t="shared" si="7"/>
        <v/>
      </c>
      <c r="AD39" s="86" t="str">
        <f t="shared" si="8"/>
        <v/>
      </c>
      <c r="AE39" s="86" t="str">
        <f t="shared" si="9"/>
        <v/>
      </c>
      <c r="AF39" s="86" t="str">
        <f t="shared" si="9"/>
        <v/>
      </c>
      <c r="AG39" s="86" t="str">
        <f t="shared" si="10"/>
        <v/>
      </c>
      <c r="AH39" s="86" t="str">
        <f t="shared" si="11"/>
        <v/>
      </c>
      <c r="AI39" s="86" t="str">
        <f t="shared" si="12"/>
        <v/>
      </c>
      <c r="AJ39" s="86" t="str">
        <f t="shared" si="13"/>
        <v/>
      </c>
    </row>
    <row r="40" spans="1:36" ht="15.75" x14ac:dyDescent="0.25">
      <c r="A40" s="100" t="str">
        <f>IF('Connection Table'!A40="","",'Connection Table'!A40)</f>
        <v/>
      </c>
      <c r="B40" s="101">
        <f>IFERROR(VLOOKUP(A40,'Connection Table'!$A:$H,2,0),"")</f>
        <v>0</v>
      </c>
      <c r="C40" s="102">
        <f>IFERROR(VLOOKUP(A40,'Connection Table'!A:K,11,0),"")</f>
        <v>0</v>
      </c>
      <c r="D40" s="80"/>
      <c r="E40" s="76"/>
      <c r="F40" s="76"/>
      <c r="G40" s="76"/>
      <c r="H40" s="76"/>
      <c r="I40" s="76"/>
      <c r="J40" s="76"/>
      <c r="K40" s="76"/>
      <c r="L40" s="76"/>
      <c r="M40" s="76"/>
      <c r="N40" s="76"/>
      <c r="O40" s="76"/>
      <c r="P40" s="76"/>
      <c r="Q40" s="76"/>
      <c r="R40" s="77"/>
      <c r="T40" s="86" t="b">
        <f t="shared" si="14"/>
        <v>1</v>
      </c>
      <c r="U40" s="86" t="str">
        <f t="shared" si="0"/>
        <v/>
      </c>
      <c r="V40" s="86" t="str">
        <f t="shared" si="1"/>
        <v/>
      </c>
      <c r="W40" s="86" t="str">
        <f t="shared" si="1"/>
        <v/>
      </c>
      <c r="X40" s="86" t="str">
        <f t="shared" si="15"/>
        <v/>
      </c>
      <c r="Y40" s="86" t="str">
        <f t="shared" si="16"/>
        <v/>
      </c>
      <c r="Z40" s="86" t="str">
        <f t="shared" si="17"/>
        <v/>
      </c>
      <c r="AA40" s="86" t="str">
        <f t="shared" si="18"/>
        <v/>
      </c>
      <c r="AB40" s="86" t="str">
        <f t="shared" si="19"/>
        <v/>
      </c>
      <c r="AC40" s="86" t="str">
        <f t="shared" si="7"/>
        <v/>
      </c>
      <c r="AD40" s="86" t="str">
        <f t="shared" si="8"/>
        <v/>
      </c>
      <c r="AE40" s="86" t="str">
        <f t="shared" si="9"/>
        <v/>
      </c>
      <c r="AF40" s="86" t="str">
        <f t="shared" si="9"/>
        <v/>
      </c>
      <c r="AG40" s="86" t="str">
        <f t="shared" si="10"/>
        <v/>
      </c>
      <c r="AH40" s="86" t="str">
        <f t="shared" si="11"/>
        <v/>
      </c>
      <c r="AI40" s="86" t="str">
        <f t="shared" si="12"/>
        <v/>
      </c>
      <c r="AJ40" s="86" t="str">
        <f t="shared" si="13"/>
        <v/>
      </c>
    </row>
    <row r="41" spans="1:36" ht="15.75" x14ac:dyDescent="0.25">
      <c r="A41" s="100" t="str">
        <f>IF('Connection Table'!A41="","",'Connection Table'!A41)</f>
        <v/>
      </c>
      <c r="B41" s="101">
        <f>IFERROR(VLOOKUP(A41,'Connection Table'!$A:$H,2,0),"")</f>
        <v>0</v>
      </c>
      <c r="C41" s="102">
        <f>IFERROR(VLOOKUP(A41,'Connection Table'!A:K,11,0),"")</f>
        <v>0</v>
      </c>
      <c r="D41" s="80"/>
      <c r="E41" s="76"/>
      <c r="F41" s="76"/>
      <c r="G41" s="76"/>
      <c r="H41" s="76"/>
      <c r="I41" s="76"/>
      <c r="J41" s="76"/>
      <c r="K41" s="76"/>
      <c r="L41" s="76"/>
      <c r="M41" s="76"/>
      <c r="N41" s="76"/>
      <c r="O41" s="76"/>
      <c r="P41" s="76"/>
      <c r="Q41" s="76"/>
      <c r="R41" s="77"/>
      <c r="T41" s="86" t="b">
        <f t="shared" si="14"/>
        <v>1</v>
      </c>
      <c r="U41" s="86" t="str">
        <f t="shared" si="0"/>
        <v/>
      </c>
      <c r="V41" s="86" t="str">
        <f t="shared" si="1"/>
        <v/>
      </c>
      <c r="W41" s="86" t="str">
        <f t="shared" si="1"/>
        <v/>
      </c>
      <c r="X41" s="86" t="str">
        <f t="shared" si="15"/>
        <v/>
      </c>
      <c r="Y41" s="86" t="str">
        <f t="shared" si="16"/>
        <v/>
      </c>
      <c r="Z41" s="86" t="str">
        <f t="shared" si="17"/>
        <v/>
      </c>
      <c r="AA41" s="86" t="str">
        <f t="shared" si="18"/>
        <v/>
      </c>
      <c r="AB41" s="86" t="str">
        <f t="shared" si="19"/>
        <v/>
      </c>
      <c r="AC41" s="86" t="str">
        <f t="shared" si="7"/>
        <v/>
      </c>
      <c r="AD41" s="86" t="str">
        <f t="shared" si="8"/>
        <v/>
      </c>
      <c r="AE41" s="86" t="str">
        <f t="shared" si="9"/>
        <v/>
      </c>
      <c r="AF41" s="86" t="str">
        <f t="shared" si="9"/>
        <v/>
      </c>
      <c r="AG41" s="86" t="str">
        <f t="shared" si="10"/>
        <v/>
      </c>
      <c r="AH41" s="86" t="str">
        <f t="shared" si="11"/>
        <v/>
      </c>
      <c r="AI41" s="86" t="str">
        <f t="shared" si="12"/>
        <v/>
      </c>
      <c r="AJ41" s="86" t="str">
        <f t="shared" si="13"/>
        <v/>
      </c>
    </row>
    <row r="42" spans="1:36" ht="15.75" x14ac:dyDescent="0.25">
      <c r="A42" s="100" t="str">
        <f>IF('Connection Table'!A42="","",'Connection Table'!A42)</f>
        <v/>
      </c>
      <c r="B42" s="101">
        <f>IFERROR(VLOOKUP(A42,'Connection Table'!$A:$H,2,0),"")</f>
        <v>0</v>
      </c>
      <c r="C42" s="102">
        <f>IFERROR(VLOOKUP(A42,'Connection Table'!A:K,11,0),"")</f>
        <v>0</v>
      </c>
      <c r="D42" s="80"/>
      <c r="E42" s="76"/>
      <c r="F42" s="76"/>
      <c r="G42" s="76"/>
      <c r="H42" s="76"/>
      <c r="I42" s="76"/>
      <c r="J42" s="76"/>
      <c r="K42" s="76"/>
      <c r="L42" s="76"/>
      <c r="M42" s="76"/>
      <c r="N42" s="76"/>
      <c r="O42" s="76"/>
      <c r="P42" s="76"/>
      <c r="Q42" s="76"/>
      <c r="R42" s="77"/>
      <c r="T42" s="86" t="b">
        <f t="shared" si="14"/>
        <v>1</v>
      </c>
      <c r="U42" s="86" t="str">
        <f t="shared" si="0"/>
        <v/>
      </c>
      <c r="V42" s="86" t="str">
        <f t="shared" si="1"/>
        <v/>
      </c>
      <c r="W42" s="86" t="str">
        <f t="shared" si="1"/>
        <v/>
      </c>
      <c r="X42" s="86" t="str">
        <f t="shared" si="15"/>
        <v/>
      </c>
      <c r="Y42" s="86" t="str">
        <f t="shared" si="16"/>
        <v/>
      </c>
      <c r="Z42" s="86" t="str">
        <f t="shared" si="17"/>
        <v/>
      </c>
      <c r="AA42" s="86" t="str">
        <f t="shared" si="18"/>
        <v/>
      </c>
      <c r="AB42" s="86" t="str">
        <f t="shared" si="19"/>
        <v/>
      </c>
      <c r="AC42" s="86" t="str">
        <f t="shared" si="7"/>
        <v/>
      </c>
      <c r="AD42" s="86" t="str">
        <f t="shared" si="8"/>
        <v/>
      </c>
      <c r="AE42" s="86" t="str">
        <f t="shared" si="9"/>
        <v/>
      </c>
      <c r="AF42" s="86" t="str">
        <f t="shared" si="9"/>
        <v/>
      </c>
      <c r="AG42" s="86" t="str">
        <f t="shared" si="10"/>
        <v/>
      </c>
      <c r="AH42" s="86" t="str">
        <f t="shared" si="11"/>
        <v/>
      </c>
      <c r="AI42" s="86" t="str">
        <f t="shared" si="12"/>
        <v/>
      </c>
      <c r="AJ42" s="86" t="str">
        <f t="shared" si="13"/>
        <v/>
      </c>
    </row>
    <row r="43" spans="1:36" ht="15.75" x14ac:dyDescent="0.25">
      <c r="A43" s="100" t="str">
        <f>IF('Connection Table'!A43="","",'Connection Table'!A43)</f>
        <v/>
      </c>
      <c r="B43" s="101">
        <f>IFERROR(VLOOKUP(A43,'Connection Table'!$A:$H,2,0),"")</f>
        <v>0</v>
      </c>
      <c r="C43" s="102">
        <f>IFERROR(VLOOKUP(A43,'Connection Table'!A:K,11,0),"")</f>
        <v>0</v>
      </c>
      <c r="D43" s="80"/>
      <c r="E43" s="76"/>
      <c r="F43" s="76"/>
      <c r="G43" s="76"/>
      <c r="H43" s="76"/>
      <c r="I43" s="76"/>
      <c r="J43" s="76"/>
      <c r="K43" s="76"/>
      <c r="L43" s="76"/>
      <c r="M43" s="76"/>
      <c r="N43" s="76"/>
      <c r="O43" s="76"/>
      <c r="P43" s="76"/>
      <c r="Q43" s="76"/>
      <c r="R43" s="77"/>
      <c r="T43" s="86" t="b">
        <f t="shared" si="14"/>
        <v>1</v>
      </c>
      <c r="U43" s="86" t="str">
        <f t="shared" si="0"/>
        <v/>
      </c>
      <c r="V43" s="86" t="str">
        <f t="shared" si="1"/>
        <v/>
      </c>
      <c r="W43" s="86" t="str">
        <f t="shared" si="1"/>
        <v/>
      </c>
      <c r="X43" s="86" t="str">
        <f t="shared" si="15"/>
        <v/>
      </c>
      <c r="Y43" s="86" t="str">
        <f t="shared" si="16"/>
        <v/>
      </c>
      <c r="Z43" s="86" t="str">
        <f t="shared" si="17"/>
        <v/>
      </c>
      <c r="AA43" s="86" t="str">
        <f t="shared" si="18"/>
        <v/>
      </c>
      <c r="AB43" s="86" t="str">
        <f t="shared" si="19"/>
        <v/>
      </c>
      <c r="AC43" s="86" t="str">
        <f t="shared" si="7"/>
        <v/>
      </c>
      <c r="AD43" s="86" t="str">
        <f t="shared" si="8"/>
        <v/>
      </c>
      <c r="AE43" s="86" t="str">
        <f t="shared" si="9"/>
        <v/>
      </c>
      <c r="AF43" s="86" t="str">
        <f t="shared" si="9"/>
        <v/>
      </c>
      <c r="AG43" s="86" t="str">
        <f t="shared" si="10"/>
        <v/>
      </c>
      <c r="AH43" s="86" t="str">
        <f t="shared" si="11"/>
        <v/>
      </c>
      <c r="AI43" s="86" t="str">
        <f t="shared" si="12"/>
        <v/>
      </c>
      <c r="AJ43" s="86" t="str">
        <f t="shared" si="13"/>
        <v/>
      </c>
    </row>
    <row r="44" spans="1:36" ht="15.75" x14ac:dyDescent="0.25">
      <c r="A44" s="100" t="str">
        <f>IF('Connection Table'!A44="","",'Connection Table'!A44)</f>
        <v/>
      </c>
      <c r="B44" s="101">
        <f>IFERROR(VLOOKUP(A44,'Connection Table'!$A:$H,2,0),"")</f>
        <v>0</v>
      </c>
      <c r="C44" s="102">
        <f>IFERROR(VLOOKUP(A44,'Connection Table'!A:K,11,0),"")</f>
        <v>0</v>
      </c>
      <c r="D44" s="80"/>
      <c r="E44" s="76"/>
      <c r="F44" s="76"/>
      <c r="G44" s="76"/>
      <c r="H44" s="76"/>
      <c r="I44" s="76"/>
      <c r="J44" s="76"/>
      <c r="K44" s="76"/>
      <c r="L44" s="76"/>
      <c r="M44" s="76"/>
      <c r="N44" s="76"/>
      <c r="O44" s="76"/>
      <c r="P44" s="76"/>
      <c r="Q44" s="76"/>
      <c r="R44" s="77"/>
      <c r="T44" s="86" t="b">
        <f t="shared" si="14"/>
        <v>1</v>
      </c>
      <c r="U44" s="86" t="str">
        <f t="shared" si="0"/>
        <v/>
      </c>
      <c r="V44" s="86" t="str">
        <f t="shared" si="1"/>
        <v/>
      </c>
      <c r="W44" s="86" t="str">
        <f t="shared" si="1"/>
        <v/>
      </c>
      <c r="X44" s="86" t="str">
        <f t="shared" si="15"/>
        <v/>
      </c>
      <c r="Y44" s="86" t="str">
        <f t="shared" si="16"/>
        <v/>
      </c>
      <c r="Z44" s="86" t="str">
        <f t="shared" si="17"/>
        <v/>
      </c>
      <c r="AA44" s="86" t="str">
        <f t="shared" si="18"/>
        <v/>
      </c>
      <c r="AB44" s="86" t="str">
        <f t="shared" si="19"/>
        <v/>
      </c>
      <c r="AC44" s="86" t="str">
        <f t="shared" si="7"/>
        <v/>
      </c>
      <c r="AD44" s="86" t="str">
        <f t="shared" si="8"/>
        <v/>
      </c>
      <c r="AE44" s="86" t="str">
        <f t="shared" si="9"/>
        <v/>
      </c>
      <c r="AF44" s="86" t="str">
        <f t="shared" si="9"/>
        <v/>
      </c>
      <c r="AG44" s="86" t="str">
        <f t="shared" si="10"/>
        <v/>
      </c>
      <c r="AH44" s="86" t="str">
        <f t="shared" si="11"/>
        <v/>
      </c>
      <c r="AI44" s="86" t="str">
        <f t="shared" si="12"/>
        <v/>
      </c>
      <c r="AJ44" s="86" t="str">
        <f t="shared" si="13"/>
        <v/>
      </c>
    </row>
    <row r="45" spans="1:36" ht="15.75" x14ac:dyDescent="0.25">
      <c r="A45" s="100" t="str">
        <f>IF('Connection Table'!A45="","",'Connection Table'!A45)</f>
        <v/>
      </c>
      <c r="B45" s="101">
        <f>IFERROR(VLOOKUP(A45,'Connection Table'!$A:$H,2,0),"")</f>
        <v>0</v>
      </c>
      <c r="C45" s="102">
        <f>IFERROR(VLOOKUP(A45,'Connection Table'!A:K,11,0),"")</f>
        <v>0</v>
      </c>
      <c r="D45" s="80"/>
      <c r="E45" s="76"/>
      <c r="F45" s="76"/>
      <c r="G45" s="76"/>
      <c r="H45" s="76"/>
      <c r="I45" s="76"/>
      <c r="J45" s="76"/>
      <c r="K45" s="76"/>
      <c r="L45" s="76"/>
      <c r="M45" s="76"/>
      <c r="N45" s="76"/>
      <c r="O45" s="76"/>
      <c r="P45" s="76"/>
      <c r="Q45" s="76"/>
      <c r="R45" s="77"/>
      <c r="T45" s="86" t="b">
        <f t="shared" si="14"/>
        <v>1</v>
      </c>
      <c r="U45" s="86" t="str">
        <f t="shared" si="0"/>
        <v/>
      </c>
      <c r="V45" s="86" t="str">
        <f t="shared" si="1"/>
        <v/>
      </c>
      <c r="W45" s="86" t="str">
        <f t="shared" si="1"/>
        <v/>
      </c>
      <c r="X45" s="86" t="str">
        <f t="shared" si="15"/>
        <v/>
      </c>
      <c r="Y45" s="86" t="str">
        <f t="shared" si="16"/>
        <v/>
      </c>
      <c r="Z45" s="86" t="str">
        <f t="shared" si="17"/>
        <v/>
      </c>
      <c r="AA45" s="86" t="str">
        <f t="shared" si="18"/>
        <v/>
      </c>
      <c r="AB45" s="86" t="str">
        <f t="shared" si="19"/>
        <v/>
      </c>
      <c r="AC45" s="86" t="str">
        <f t="shared" si="7"/>
        <v/>
      </c>
      <c r="AD45" s="86" t="str">
        <f t="shared" si="8"/>
        <v/>
      </c>
      <c r="AE45" s="86" t="str">
        <f t="shared" si="9"/>
        <v/>
      </c>
      <c r="AF45" s="86" t="str">
        <f t="shared" si="9"/>
        <v/>
      </c>
      <c r="AG45" s="86" t="str">
        <f t="shared" si="10"/>
        <v/>
      </c>
      <c r="AH45" s="86" t="str">
        <f t="shared" si="11"/>
        <v/>
      </c>
      <c r="AI45" s="86" t="str">
        <f t="shared" si="12"/>
        <v/>
      </c>
      <c r="AJ45" s="86" t="str">
        <f t="shared" si="13"/>
        <v/>
      </c>
    </row>
    <row r="46" spans="1:36" ht="15.75" x14ac:dyDescent="0.25">
      <c r="A46" s="100" t="str">
        <f>IF('Connection Table'!A46="","",'Connection Table'!A46)</f>
        <v/>
      </c>
      <c r="B46" s="101">
        <f>IFERROR(VLOOKUP(A46,'Connection Table'!$A:$H,2,0),"")</f>
        <v>0</v>
      </c>
      <c r="C46" s="102">
        <f>IFERROR(VLOOKUP(A46,'Connection Table'!A:K,11,0),"")</f>
        <v>0</v>
      </c>
      <c r="D46" s="80"/>
      <c r="E46" s="76"/>
      <c r="F46" s="76"/>
      <c r="G46" s="76"/>
      <c r="H46" s="76"/>
      <c r="I46" s="76"/>
      <c r="J46" s="76"/>
      <c r="K46" s="76"/>
      <c r="L46" s="76"/>
      <c r="M46" s="76"/>
      <c r="N46" s="76"/>
      <c r="O46" s="76"/>
      <c r="P46" s="76"/>
      <c r="Q46" s="76"/>
      <c r="R46" s="77"/>
      <c r="T46" s="86" t="b">
        <f t="shared" si="14"/>
        <v>1</v>
      </c>
      <c r="U46" s="86" t="str">
        <f t="shared" si="0"/>
        <v/>
      </c>
      <c r="V46" s="86" t="str">
        <f t="shared" si="1"/>
        <v/>
      </c>
      <c r="W46" s="86" t="str">
        <f t="shared" si="1"/>
        <v/>
      </c>
      <c r="X46" s="86" t="str">
        <f t="shared" si="15"/>
        <v/>
      </c>
      <c r="Y46" s="86" t="str">
        <f t="shared" si="16"/>
        <v/>
      </c>
      <c r="Z46" s="86" t="str">
        <f t="shared" si="17"/>
        <v/>
      </c>
      <c r="AA46" s="86" t="str">
        <f t="shared" si="18"/>
        <v/>
      </c>
      <c r="AB46" s="86" t="str">
        <f t="shared" si="19"/>
        <v/>
      </c>
      <c r="AC46" s="86" t="str">
        <f t="shared" si="7"/>
        <v/>
      </c>
      <c r="AD46" s="86" t="str">
        <f t="shared" si="8"/>
        <v/>
      </c>
      <c r="AE46" s="86" t="str">
        <f t="shared" si="9"/>
        <v/>
      </c>
      <c r="AF46" s="86" t="str">
        <f t="shared" si="9"/>
        <v/>
      </c>
      <c r="AG46" s="86" t="str">
        <f t="shared" si="10"/>
        <v/>
      </c>
      <c r="AH46" s="86" t="str">
        <f t="shared" si="11"/>
        <v/>
      </c>
      <c r="AI46" s="86" t="str">
        <f t="shared" si="12"/>
        <v/>
      </c>
      <c r="AJ46" s="86" t="str">
        <f t="shared" si="13"/>
        <v/>
      </c>
    </row>
    <row r="47" spans="1:36" ht="15.75" x14ac:dyDescent="0.25">
      <c r="A47" s="100" t="str">
        <f>IF('Connection Table'!A47="","",'Connection Table'!A47)</f>
        <v/>
      </c>
      <c r="B47" s="101">
        <f>IFERROR(VLOOKUP(A47,'Connection Table'!$A:$H,2,0),"")</f>
        <v>0</v>
      </c>
      <c r="C47" s="102">
        <f>IFERROR(VLOOKUP(A47,'Connection Table'!A:K,11,0),"")</f>
        <v>0</v>
      </c>
      <c r="D47" s="80"/>
      <c r="E47" s="76"/>
      <c r="F47" s="76"/>
      <c r="G47" s="76"/>
      <c r="H47" s="76"/>
      <c r="I47" s="76"/>
      <c r="J47" s="76"/>
      <c r="K47" s="76"/>
      <c r="L47" s="76"/>
      <c r="M47" s="76"/>
      <c r="N47" s="76"/>
      <c r="O47" s="76"/>
      <c r="P47" s="76"/>
      <c r="Q47" s="76"/>
      <c r="R47" s="77"/>
      <c r="T47" s="86" t="b">
        <f t="shared" si="14"/>
        <v>1</v>
      </c>
      <c r="U47" s="86" t="str">
        <f t="shared" si="0"/>
        <v/>
      </c>
      <c r="V47" s="86" t="str">
        <f t="shared" si="1"/>
        <v/>
      </c>
      <c r="W47" s="86" t="str">
        <f t="shared" si="1"/>
        <v/>
      </c>
      <c r="X47" s="86" t="str">
        <f t="shared" si="15"/>
        <v/>
      </c>
      <c r="Y47" s="86" t="str">
        <f t="shared" si="16"/>
        <v/>
      </c>
      <c r="Z47" s="86" t="str">
        <f t="shared" si="17"/>
        <v/>
      </c>
      <c r="AA47" s="86" t="str">
        <f t="shared" si="18"/>
        <v/>
      </c>
      <c r="AB47" s="86" t="str">
        <f t="shared" si="19"/>
        <v/>
      </c>
      <c r="AC47" s="86" t="str">
        <f t="shared" si="7"/>
        <v/>
      </c>
      <c r="AD47" s="86" t="str">
        <f t="shared" si="8"/>
        <v/>
      </c>
      <c r="AE47" s="86" t="str">
        <f t="shared" si="9"/>
        <v/>
      </c>
      <c r="AF47" s="86" t="str">
        <f t="shared" si="9"/>
        <v/>
      </c>
      <c r="AG47" s="86" t="str">
        <f t="shared" si="10"/>
        <v/>
      </c>
      <c r="AH47" s="86" t="str">
        <f t="shared" si="11"/>
        <v/>
      </c>
      <c r="AI47" s="86" t="str">
        <f t="shared" si="12"/>
        <v/>
      </c>
      <c r="AJ47" s="86" t="str">
        <f t="shared" si="13"/>
        <v/>
      </c>
    </row>
    <row r="48" spans="1:36" ht="15.75" x14ac:dyDescent="0.25">
      <c r="A48" s="100" t="str">
        <f>IF('Connection Table'!A48="","",'Connection Table'!A48)</f>
        <v/>
      </c>
      <c r="B48" s="101">
        <f>IFERROR(VLOOKUP(A48,'Connection Table'!$A:$H,2,0),"")</f>
        <v>0</v>
      </c>
      <c r="C48" s="102">
        <f>IFERROR(VLOOKUP(A48,'Connection Table'!A:K,11,0),"")</f>
        <v>0</v>
      </c>
      <c r="D48" s="80"/>
      <c r="E48" s="76"/>
      <c r="F48" s="76"/>
      <c r="G48" s="76"/>
      <c r="H48" s="76"/>
      <c r="I48" s="76"/>
      <c r="J48" s="76"/>
      <c r="K48" s="76"/>
      <c r="L48" s="76"/>
      <c r="M48" s="76"/>
      <c r="N48" s="76"/>
      <c r="O48" s="76"/>
      <c r="P48" s="76"/>
      <c r="Q48" s="76"/>
      <c r="R48" s="77"/>
      <c r="T48" s="86" t="b">
        <f t="shared" si="14"/>
        <v>1</v>
      </c>
      <c r="U48" s="86" t="str">
        <f t="shared" si="0"/>
        <v/>
      </c>
      <c r="V48" s="86" t="str">
        <f t="shared" si="1"/>
        <v/>
      </c>
      <c r="W48" s="86" t="str">
        <f t="shared" si="1"/>
        <v/>
      </c>
      <c r="X48" s="86" t="str">
        <f t="shared" si="15"/>
        <v/>
      </c>
      <c r="Y48" s="86" t="str">
        <f t="shared" si="16"/>
        <v/>
      </c>
      <c r="Z48" s="86" t="str">
        <f t="shared" si="17"/>
        <v/>
      </c>
      <c r="AA48" s="86" t="str">
        <f t="shared" si="18"/>
        <v/>
      </c>
      <c r="AB48" s="86" t="str">
        <f t="shared" si="19"/>
        <v/>
      </c>
      <c r="AC48" s="86" t="str">
        <f t="shared" si="7"/>
        <v/>
      </c>
      <c r="AD48" s="86" t="str">
        <f t="shared" si="8"/>
        <v/>
      </c>
      <c r="AE48" s="86" t="str">
        <f t="shared" si="9"/>
        <v/>
      </c>
      <c r="AF48" s="86" t="str">
        <f t="shared" si="9"/>
        <v/>
      </c>
      <c r="AG48" s="86" t="str">
        <f t="shared" si="10"/>
        <v/>
      </c>
      <c r="AH48" s="86" t="str">
        <f t="shared" si="11"/>
        <v/>
      </c>
      <c r="AI48" s="86" t="str">
        <f t="shared" si="12"/>
        <v/>
      </c>
      <c r="AJ48" s="86" t="str">
        <f t="shared" si="13"/>
        <v/>
      </c>
    </row>
    <row r="49" spans="1:36" ht="15.75" x14ac:dyDescent="0.25">
      <c r="A49" s="100" t="str">
        <f>IF('Connection Table'!A49="","",'Connection Table'!A49)</f>
        <v/>
      </c>
      <c r="B49" s="101">
        <f>IFERROR(VLOOKUP(A49,'Connection Table'!$A:$H,2,0),"")</f>
        <v>0</v>
      </c>
      <c r="C49" s="102">
        <f>IFERROR(VLOOKUP(A49,'Connection Table'!A:K,11,0),"")</f>
        <v>0</v>
      </c>
      <c r="D49" s="80"/>
      <c r="E49" s="76"/>
      <c r="F49" s="76"/>
      <c r="G49" s="76"/>
      <c r="H49" s="76"/>
      <c r="I49" s="76"/>
      <c r="J49" s="76"/>
      <c r="K49" s="76"/>
      <c r="L49" s="76"/>
      <c r="M49" s="76"/>
      <c r="N49" s="76"/>
      <c r="O49" s="76"/>
      <c r="P49" s="76"/>
      <c r="Q49" s="76"/>
      <c r="R49" s="77"/>
      <c r="T49" s="86" t="b">
        <f t="shared" si="14"/>
        <v>1</v>
      </c>
      <c r="U49" s="86" t="str">
        <f t="shared" si="0"/>
        <v/>
      </c>
      <c r="V49" s="86" t="str">
        <f t="shared" si="1"/>
        <v/>
      </c>
      <c r="W49" s="86" t="str">
        <f t="shared" si="1"/>
        <v/>
      </c>
      <c r="X49" s="86" t="str">
        <f t="shared" si="15"/>
        <v/>
      </c>
      <c r="Y49" s="86" t="str">
        <f t="shared" si="16"/>
        <v/>
      </c>
      <c r="Z49" s="86" t="str">
        <f t="shared" si="17"/>
        <v/>
      </c>
      <c r="AA49" s="86" t="str">
        <f t="shared" si="18"/>
        <v/>
      </c>
      <c r="AB49" s="86" t="str">
        <f t="shared" si="19"/>
        <v/>
      </c>
      <c r="AC49" s="86" t="str">
        <f t="shared" si="7"/>
        <v/>
      </c>
      <c r="AD49" s="86" t="str">
        <f t="shared" si="8"/>
        <v/>
      </c>
      <c r="AE49" s="86" t="str">
        <f t="shared" si="9"/>
        <v/>
      </c>
      <c r="AF49" s="86" t="str">
        <f t="shared" si="9"/>
        <v/>
      </c>
      <c r="AG49" s="86" t="str">
        <f t="shared" si="10"/>
        <v/>
      </c>
      <c r="AH49" s="86" t="str">
        <f t="shared" si="11"/>
        <v/>
      </c>
      <c r="AI49" s="86" t="str">
        <f t="shared" si="12"/>
        <v/>
      </c>
      <c r="AJ49" s="86" t="str">
        <f t="shared" si="13"/>
        <v/>
      </c>
    </row>
    <row r="50" spans="1:36" ht="15.75" x14ac:dyDescent="0.25">
      <c r="A50" s="100" t="str">
        <f>IF('Connection Table'!A50="","",'Connection Table'!A50)</f>
        <v/>
      </c>
      <c r="B50" s="101">
        <f>IFERROR(VLOOKUP(A50,'Connection Table'!$A:$H,2,0),"")</f>
        <v>0</v>
      </c>
      <c r="C50" s="102">
        <f>IFERROR(VLOOKUP(A50,'Connection Table'!A:K,11,0),"")</f>
        <v>0</v>
      </c>
      <c r="D50" s="80"/>
      <c r="E50" s="76"/>
      <c r="F50" s="76"/>
      <c r="G50" s="76"/>
      <c r="H50" s="76"/>
      <c r="I50" s="76"/>
      <c r="J50" s="76"/>
      <c r="K50" s="76"/>
      <c r="L50" s="76"/>
      <c r="M50" s="76"/>
      <c r="N50" s="76"/>
      <c r="O50" s="76"/>
      <c r="P50" s="76"/>
      <c r="Q50" s="76"/>
      <c r="R50" s="77"/>
      <c r="T50" s="86" t="b">
        <f t="shared" si="14"/>
        <v>1</v>
      </c>
      <c r="U50" s="86" t="str">
        <f t="shared" si="0"/>
        <v/>
      </c>
      <c r="V50" s="86" t="str">
        <f t="shared" si="1"/>
        <v/>
      </c>
      <c r="W50" s="86" t="str">
        <f t="shared" si="1"/>
        <v/>
      </c>
      <c r="X50" s="86" t="str">
        <f t="shared" si="15"/>
        <v/>
      </c>
      <c r="Y50" s="86" t="str">
        <f t="shared" si="16"/>
        <v/>
      </c>
      <c r="Z50" s="86" t="str">
        <f t="shared" si="17"/>
        <v/>
      </c>
      <c r="AA50" s="86" t="str">
        <f t="shared" si="18"/>
        <v/>
      </c>
      <c r="AB50" s="86" t="str">
        <f t="shared" si="19"/>
        <v/>
      </c>
      <c r="AC50" s="86" t="str">
        <f t="shared" si="7"/>
        <v/>
      </c>
      <c r="AD50" s="86" t="str">
        <f t="shared" si="8"/>
        <v/>
      </c>
      <c r="AE50" s="86" t="str">
        <f t="shared" si="9"/>
        <v/>
      </c>
      <c r="AF50" s="86" t="str">
        <f t="shared" si="9"/>
        <v/>
      </c>
      <c r="AG50" s="86" t="str">
        <f t="shared" si="10"/>
        <v/>
      </c>
      <c r="AH50" s="86" t="str">
        <f t="shared" si="11"/>
        <v/>
      </c>
      <c r="AI50" s="86" t="str">
        <f t="shared" si="12"/>
        <v/>
      </c>
      <c r="AJ50" s="86" t="str">
        <f t="shared" si="13"/>
        <v/>
      </c>
    </row>
    <row r="51" spans="1:36" ht="15.75" x14ac:dyDescent="0.25">
      <c r="A51" s="100" t="str">
        <f>IF('Connection Table'!A51="","",'Connection Table'!A51)</f>
        <v/>
      </c>
      <c r="B51" s="101">
        <f>IFERROR(VLOOKUP(A51,'Connection Table'!$A:$H,2,0),"")</f>
        <v>0</v>
      </c>
      <c r="C51" s="102">
        <f>IFERROR(VLOOKUP(A51,'Connection Table'!A:K,11,0),"")</f>
        <v>0</v>
      </c>
      <c r="D51" s="80"/>
      <c r="E51" s="76"/>
      <c r="F51" s="76"/>
      <c r="G51" s="76"/>
      <c r="H51" s="76"/>
      <c r="I51" s="76"/>
      <c r="J51" s="76"/>
      <c r="K51" s="76"/>
      <c r="L51" s="76"/>
      <c r="M51" s="76"/>
      <c r="N51" s="76"/>
      <c r="O51" s="76"/>
      <c r="P51" s="76"/>
      <c r="Q51" s="76"/>
      <c r="R51" s="77"/>
      <c r="T51" s="86" t="b">
        <f t="shared" si="14"/>
        <v>1</v>
      </c>
      <c r="U51" s="86" t="str">
        <f t="shared" si="0"/>
        <v/>
      </c>
      <c r="V51" s="86" t="str">
        <f t="shared" si="1"/>
        <v/>
      </c>
      <c r="W51" s="86" t="str">
        <f t="shared" si="1"/>
        <v/>
      </c>
      <c r="X51" s="86" t="str">
        <f t="shared" si="15"/>
        <v/>
      </c>
      <c r="Y51" s="86" t="str">
        <f t="shared" si="16"/>
        <v/>
      </c>
      <c r="Z51" s="86" t="str">
        <f t="shared" si="17"/>
        <v/>
      </c>
      <c r="AA51" s="86" t="str">
        <f t="shared" si="18"/>
        <v/>
      </c>
      <c r="AB51" s="86" t="str">
        <f t="shared" si="19"/>
        <v/>
      </c>
      <c r="AC51" s="86" t="str">
        <f t="shared" si="7"/>
        <v/>
      </c>
      <c r="AD51" s="86" t="str">
        <f t="shared" si="8"/>
        <v/>
      </c>
      <c r="AE51" s="86" t="str">
        <f t="shared" si="9"/>
        <v/>
      </c>
      <c r="AF51" s="86" t="str">
        <f t="shared" si="9"/>
        <v/>
      </c>
      <c r="AG51" s="86" t="str">
        <f t="shared" si="10"/>
        <v/>
      </c>
      <c r="AH51" s="86" t="str">
        <f t="shared" si="11"/>
        <v/>
      </c>
      <c r="AI51" s="86" t="str">
        <f t="shared" si="12"/>
        <v/>
      </c>
      <c r="AJ51" s="86" t="str">
        <f t="shared" si="13"/>
        <v/>
      </c>
    </row>
    <row r="52" spans="1:36" ht="15.75" x14ac:dyDescent="0.25">
      <c r="A52" s="100" t="str">
        <f>IF('Connection Table'!A52="","",'Connection Table'!A52)</f>
        <v/>
      </c>
      <c r="B52" s="101">
        <f>IFERROR(VLOOKUP(A52,'Connection Table'!$A:$H,2,0),"")</f>
        <v>0</v>
      </c>
      <c r="C52" s="102">
        <f>IFERROR(VLOOKUP(A52,'Connection Table'!A:K,11,0),"")</f>
        <v>0</v>
      </c>
      <c r="D52" s="80"/>
      <c r="E52" s="76"/>
      <c r="F52" s="76"/>
      <c r="G52" s="76"/>
      <c r="H52" s="76"/>
      <c r="I52" s="76"/>
      <c r="J52" s="76"/>
      <c r="K52" s="76"/>
      <c r="L52" s="76"/>
      <c r="M52" s="76"/>
      <c r="N52" s="76"/>
      <c r="O52" s="76"/>
      <c r="P52" s="76"/>
      <c r="Q52" s="76"/>
      <c r="R52" s="77"/>
      <c r="T52" s="86" t="b">
        <f t="shared" si="14"/>
        <v>1</v>
      </c>
      <c r="U52" s="86" t="str">
        <f t="shared" si="0"/>
        <v/>
      </c>
      <c r="V52" s="86" t="str">
        <f t="shared" si="1"/>
        <v/>
      </c>
      <c r="W52" s="86" t="str">
        <f t="shared" si="1"/>
        <v/>
      </c>
      <c r="X52" s="86" t="str">
        <f t="shared" si="15"/>
        <v/>
      </c>
      <c r="Y52" s="86" t="str">
        <f t="shared" si="16"/>
        <v/>
      </c>
      <c r="Z52" s="86" t="str">
        <f t="shared" si="17"/>
        <v/>
      </c>
      <c r="AA52" s="86" t="str">
        <f t="shared" si="18"/>
        <v/>
      </c>
      <c r="AB52" s="86" t="str">
        <f t="shared" si="19"/>
        <v/>
      </c>
      <c r="AC52" s="86" t="str">
        <f t="shared" si="7"/>
        <v/>
      </c>
      <c r="AD52" s="86" t="str">
        <f t="shared" si="8"/>
        <v/>
      </c>
      <c r="AE52" s="86" t="str">
        <f t="shared" si="9"/>
        <v/>
      </c>
      <c r="AF52" s="86" t="str">
        <f t="shared" si="9"/>
        <v/>
      </c>
      <c r="AG52" s="86" t="str">
        <f t="shared" si="10"/>
        <v/>
      </c>
      <c r="AH52" s="86" t="str">
        <f t="shared" si="11"/>
        <v/>
      </c>
      <c r="AI52" s="86" t="str">
        <f t="shared" si="12"/>
        <v/>
      </c>
      <c r="AJ52" s="86" t="str">
        <f t="shared" si="13"/>
        <v/>
      </c>
    </row>
    <row r="53" spans="1:36" ht="15.75" x14ac:dyDescent="0.25">
      <c r="A53" s="100" t="str">
        <f>IF('Connection Table'!A53="","",'Connection Table'!A53)</f>
        <v/>
      </c>
      <c r="B53" s="101">
        <f>IFERROR(VLOOKUP(A53,'Connection Table'!$A:$H,2,0),"")</f>
        <v>0</v>
      </c>
      <c r="C53" s="102">
        <f>IFERROR(VLOOKUP(A53,'Connection Table'!A:K,11,0),"")</f>
        <v>0</v>
      </c>
      <c r="D53" s="80"/>
      <c r="E53" s="76"/>
      <c r="F53" s="76"/>
      <c r="G53" s="76"/>
      <c r="H53" s="76"/>
      <c r="I53" s="76"/>
      <c r="J53" s="76"/>
      <c r="K53" s="76"/>
      <c r="L53" s="76"/>
      <c r="M53" s="76"/>
      <c r="N53" s="76"/>
      <c r="O53" s="76"/>
      <c r="P53" s="76"/>
      <c r="Q53" s="76"/>
      <c r="R53" s="77"/>
      <c r="T53" s="86" t="b">
        <f t="shared" si="14"/>
        <v>1</v>
      </c>
      <c r="U53" s="86" t="str">
        <f t="shared" si="0"/>
        <v/>
      </c>
      <c r="V53" s="86" t="str">
        <f t="shared" si="1"/>
        <v/>
      </c>
      <c r="W53" s="86" t="str">
        <f t="shared" si="1"/>
        <v/>
      </c>
      <c r="X53" s="86" t="str">
        <f t="shared" si="15"/>
        <v/>
      </c>
      <c r="Y53" s="86" t="str">
        <f t="shared" si="16"/>
        <v/>
      </c>
      <c r="Z53" s="86" t="str">
        <f t="shared" si="17"/>
        <v/>
      </c>
      <c r="AA53" s="86" t="str">
        <f t="shared" si="18"/>
        <v/>
      </c>
      <c r="AB53" s="86" t="str">
        <f t="shared" si="19"/>
        <v/>
      </c>
      <c r="AC53" s="86" t="str">
        <f t="shared" si="7"/>
        <v/>
      </c>
      <c r="AD53" s="86" t="str">
        <f t="shared" si="8"/>
        <v/>
      </c>
      <c r="AE53" s="86" t="str">
        <f t="shared" si="9"/>
        <v/>
      </c>
      <c r="AF53" s="86" t="str">
        <f t="shared" si="9"/>
        <v/>
      </c>
      <c r="AG53" s="86" t="str">
        <f t="shared" si="10"/>
        <v/>
      </c>
      <c r="AH53" s="86" t="str">
        <f t="shared" si="11"/>
        <v/>
      </c>
      <c r="AI53" s="86" t="str">
        <f t="shared" si="12"/>
        <v/>
      </c>
      <c r="AJ53" s="86" t="str">
        <f t="shared" si="13"/>
        <v/>
      </c>
    </row>
    <row r="54" spans="1:36" ht="15.75" x14ac:dyDescent="0.25">
      <c r="A54" s="100" t="str">
        <f>IF('Connection Table'!A54="","",'Connection Table'!A54)</f>
        <v/>
      </c>
      <c r="B54" s="101">
        <f>IFERROR(VLOOKUP(A54,'Connection Table'!$A:$H,2,0),"")</f>
        <v>0</v>
      </c>
      <c r="C54" s="102">
        <f>IFERROR(VLOOKUP(A54,'Connection Table'!A:K,11,0),"")</f>
        <v>0</v>
      </c>
      <c r="D54" s="80"/>
      <c r="E54" s="76"/>
      <c r="F54" s="76"/>
      <c r="G54" s="76"/>
      <c r="H54" s="76"/>
      <c r="I54" s="76"/>
      <c r="J54" s="76"/>
      <c r="K54" s="76"/>
      <c r="L54" s="76"/>
      <c r="M54" s="76"/>
      <c r="N54" s="76"/>
      <c r="O54" s="76"/>
      <c r="P54" s="76"/>
      <c r="Q54" s="76"/>
      <c r="R54" s="77"/>
      <c r="T54" s="86" t="b">
        <f t="shared" si="14"/>
        <v>1</v>
      </c>
      <c r="U54" s="86" t="str">
        <f t="shared" si="0"/>
        <v/>
      </c>
      <c r="V54" s="86" t="str">
        <f t="shared" si="1"/>
        <v/>
      </c>
      <c r="W54" s="86" t="str">
        <f t="shared" si="1"/>
        <v/>
      </c>
      <c r="X54" s="86" t="str">
        <f t="shared" si="15"/>
        <v/>
      </c>
      <c r="Y54" s="86" t="str">
        <f t="shared" si="16"/>
        <v/>
      </c>
      <c r="Z54" s="86" t="str">
        <f t="shared" si="17"/>
        <v/>
      </c>
      <c r="AA54" s="86" t="str">
        <f t="shared" si="18"/>
        <v/>
      </c>
      <c r="AB54" s="86" t="str">
        <f t="shared" si="19"/>
        <v/>
      </c>
      <c r="AC54" s="86" t="str">
        <f t="shared" si="7"/>
        <v/>
      </c>
      <c r="AD54" s="86" t="str">
        <f t="shared" si="8"/>
        <v/>
      </c>
      <c r="AE54" s="86" t="str">
        <f t="shared" si="9"/>
        <v/>
      </c>
      <c r="AF54" s="86" t="str">
        <f t="shared" si="9"/>
        <v/>
      </c>
      <c r="AG54" s="86" t="str">
        <f t="shared" si="10"/>
        <v/>
      </c>
      <c r="AH54" s="86" t="str">
        <f t="shared" si="11"/>
        <v/>
      </c>
      <c r="AI54" s="86" t="str">
        <f t="shared" si="12"/>
        <v/>
      </c>
      <c r="AJ54" s="86" t="str">
        <f t="shared" si="13"/>
        <v/>
      </c>
    </row>
    <row r="55" spans="1:36" ht="15.75" x14ac:dyDescent="0.25">
      <c r="A55" s="100" t="str">
        <f>IF('Connection Table'!A55="","",'Connection Table'!A55)</f>
        <v/>
      </c>
      <c r="B55" s="101">
        <f>IFERROR(VLOOKUP(A55,'Connection Table'!$A:$H,2,0),"")</f>
        <v>0</v>
      </c>
      <c r="C55" s="102">
        <f>IFERROR(VLOOKUP(A55,'Connection Table'!A:K,11,0),"")</f>
        <v>0</v>
      </c>
      <c r="D55" s="80"/>
      <c r="E55" s="76"/>
      <c r="F55" s="76"/>
      <c r="G55" s="76"/>
      <c r="H55" s="76"/>
      <c r="I55" s="76"/>
      <c r="J55" s="76"/>
      <c r="K55" s="76"/>
      <c r="L55" s="76"/>
      <c r="M55" s="76"/>
      <c r="N55" s="76"/>
      <c r="O55" s="76"/>
      <c r="P55" s="76"/>
      <c r="Q55" s="76"/>
      <c r="R55" s="77"/>
      <c r="T55" s="86" t="b">
        <f t="shared" si="14"/>
        <v>1</v>
      </c>
      <c r="U55" s="86" t="str">
        <f t="shared" si="0"/>
        <v/>
      </c>
      <c r="V55" s="86" t="str">
        <f t="shared" si="1"/>
        <v/>
      </c>
      <c r="W55" s="86" t="str">
        <f t="shared" si="1"/>
        <v/>
      </c>
      <c r="X55" s="86" t="str">
        <f t="shared" si="15"/>
        <v/>
      </c>
      <c r="Y55" s="86" t="str">
        <f t="shared" si="16"/>
        <v/>
      </c>
      <c r="Z55" s="86" t="str">
        <f t="shared" si="17"/>
        <v/>
      </c>
      <c r="AA55" s="86" t="str">
        <f t="shared" si="18"/>
        <v/>
      </c>
      <c r="AB55" s="86" t="str">
        <f t="shared" si="19"/>
        <v/>
      </c>
      <c r="AC55" s="86" t="str">
        <f t="shared" si="7"/>
        <v/>
      </c>
      <c r="AD55" s="86" t="str">
        <f t="shared" si="8"/>
        <v/>
      </c>
      <c r="AE55" s="86" t="str">
        <f t="shared" si="9"/>
        <v/>
      </c>
      <c r="AG55" s="86" t="str">
        <f t="shared" si="10"/>
        <v/>
      </c>
      <c r="AH55" s="86" t="str">
        <f t="shared" si="11"/>
        <v/>
      </c>
      <c r="AI55" s="86" t="str">
        <f t="shared" si="12"/>
        <v/>
      </c>
      <c r="AJ55" s="86" t="str">
        <f t="shared" si="13"/>
        <v/>
      </c>
    </row>
    <row r="56" spans="1:36" ht="15.75" x14ac:dyDescent="0.25">
      <c r="A56" s="100" t="str">
        <f>IF('Connection Table'!A56="","",'Connection Table'!A56)</f>
        <v/>
      </c>
      <c r="B56" s="101">
        <f>IFERROR(VLOOKUP(A56,'Connection Table'!$A:$H,2,0),"")</f>
        <v>0</v>
      </c>
      <c r="C56" s="102">
        <f>IFERROR(VLOOKUP(A56,'Connection Table'!A:K,11,0),"")</f>
        <v>0</v>
      </c>
      <c r="D56" s="80"/>
      <c r="E56" s="76"/>
      <c r="F56" s="76"/>
      <c r="G56" s="76"/>
      <c r="H56" s="76"/>
      <c r="I56" s="76"/>
      <c r="J56" s="76"/>
      <c r="K56" s="76"/>
      <c r="L56" s="76"/>
      <c r="M56" s="76"/>
      <c r="N56" s="76"/>
      <c r="O56" s="76"/>
      <c r="P56" s="76"/>
      <c r="Q56" s="76"/>
      <c r="R56" s="77"/>
      <c r="T56" s="86" t="b">
        <f t="shared" si="14"/>
        <v>1</v>
      </c>
      <c r="U56" s="86" t="str">
        <f t="shared" si="0"/>
        <v/>
      </c>
      <c r="V56" s="86" t="str">
        <f t="shared" si="1"/>
        <v/>
      </c>
      <c r="W56" s="86" t="str">
        <f t="shared" si="1"/>
        <v/>
      </c>
      <c r="X56" s="86" t="str">
        <f t="shared" si="15"/>
        <v/>
      </c>
      <c r="Y56" s="86" t="str">
        <f t="shared" si="16"/>
        <v/>
      </c>
      <c r="Z56" s="86" t="str">
        <f t="shared" si="17"/>
        <v/>
      </c>
      <c r="AA56" s="86" t="str">
        <f t="shared" si="18"/>
        <v/>
      </c>
      <c r="AB56" s="86" t="str">
        <f t="shared" si="19"/>
        <v/>
      </c>
      <c r="AC56" s="86" t="str">
        <f t="shared" si="7"/>
        <v/>
      </c>
      <c r="AD56" s="86" t="str">
        <f t="shared" si="8"/>
        <v/>
      </c>
      <c r="AE56" s="86" t="str">
        <f t="shared" si="9"/>
        <v/>
      </c>
      <c r="AG56" s="86" t="str">
        <f t="shared" si="10"/>
        <v/>
      </c>
      <c r="AH56" s="86" t="str">
        <f t="shared" si="11"/>
        <v/>
      </c>
      <c r="AI56" s="86" t="str">
        <f t="shared" si="12"/>
        <v/>
      </c>
      <c r="AJ56" s="86" t="str">
        <f t="shared" si="13"/>
        <v/>
      </c>
    </row>
    <row r="57" spans="1:36" ht="15.75" x14ac:dyDescent="0.25">
      <c r="A57" s="100" t="str">
        <f>IF('Connection Table'!A57="","",'Connection Table'!A57)</f>
        <v/>
      </c>
      <c r="B57" s="101">
        <f>IFERROR(VLOOKUP(A57,'Connection Table'!$A:$H,2,0),"")</f>
        <v>0</v>
      </c>
      <c r="C57" s="102">
        <f>IFERROR(VLOOKUP(A57,'Connection Table'!A:K,11,0),"")</f>
        <v>0</v>
      </c>
      <c r="D57" s="80"/>
      <c r="E57" s="76"/>
      <c r="F57" s="76"/>
      <c r="G57" s="76"/>
      <c r="H57" s="76"/>
      <c r="I57" s="76"/>
      <c r="J57" s="76"/>
      <c r="K57" s="76"/>
      <c r="L57" s="76"/>
      <c r="M57" s="76"/>
      <c r="N57" s="76"/>
      <c r="O57" s="76"/>
      <c r="P57" s="76"/>
      <c r="Q57" s="76"/>
      <c r="R57" s="77"/>
      <c r="T57" s="86" t="e">
        <f>OR(A57="",NOT(D57=""),NOT(E57=""),NOT(G57=""),NOT(H57=""),NOT(I57=""),NOT(J57=""),NOT(K57=""),NOT(#REF!=""),NOT(L57=""),NOT(M57=""),NOT(N57=""),NOT(P57=""),NOT(#REF!=""),NOT(Q57=""),NOT(R57=""))</f>
        <v>#REF!</v>
      </c>
      <c r="U57" s="86" t="str">
        <f t="shared" si="0"/>
        <v/>
      </c>
      <c r="V57" s="86" t="str">
        <f t="shared" si="1"/>
        <v/>
      </c>
      <c r="X57" s="86" t="str">
        <f t="shared" si="15"/>
        <v/>
      </c>
      <c r="Y57" s="86" t="str">
        <f t="shared" si="16"/>
        <v/>
      </c>
      <c r="Z57" s="86" t="str">
        <f t="shared" si="17"/>
        <v/>
      </c>
      <c r="AA57" s="86" t="str">
        <f t="shared" si="18"/>
        <v/>
      </c>
      <c r="AB57" s="86" t="str">
        <f t="shared" si="19"/>
        <v/>
      </c>
      <c r="AC57" s="86" t="str">
        <f t="shared" si="7"/>
        <v/>
      </c>
      <c r="AD57" s="86" t="str">
        <f t="shared" si="8"/>
        <v/>
      </c>
      <c r="AE57" s="86" t="str">
        <f t="shared" si="9"/>
        <v/>
      </c>
      <c r="AG57" s="86" t="str">
        <f t="shared" si="10"/>
        <v/>
      </c>
      <c r="AH57" s="86" t="str">
        <f t="shared" si="11"/>
        <v/>
      </c>
      <c r="AI57" s="86" t="str">
        <f t="shared" si="12"/>
        <v/>
      </c>
      <c r="AJ57" s="86" t="str">
        <f t="shared" si="13"/>
        <v/>
      </c>
    </row>
    <row r="58" spans="1:36" ht="15.75" x14ac:dyDescent="0.25">
      <c r="A58" s="100" t="str">
        <f>IF('Connection Table'!A58="","",'Connection Table'!A58)</f>
        <v/>
      </c>
      <c r="B58" s="101">
        <f>IFERROR(VLOOKUP(A58,'Connection Table'!$A:$H,2,0),"")</f>
        <v>0</v>
      </c>
      <c r="C58" s="102">
        <f>IFERROR(VLOOKUP(A58,'Connection Table'!A:K,11,0),"")</f>
        <v>0</v>
      </c>
      <c r="D58" s="80"/>
      <c r="E58" s="76"/>
      <c r="F58" s="76"/>
      <c r="G58" s="76"/>
      <c r="H58" s="76"/>
      <c r="I58" s="76"/>
      <c r="J58" s="76"/>
      <c r="K58" s="76"/>
      <c r="L58" s="76"/>
      <c r="M58" s="76"/>
      <c r="N58" s="76"/>
      <c r="O58" s="76"/>
      <c r="P58" s="76"/>
      <c r="Q58" s="76"/>
      <c r="R58" s="77"/>
      <c r="T58" s="86" t="e">
        <f>OR(A58="",NOT(D58=""),NOT(E58=""),NOT(G58=""),NOT(H58=""),NOT(I58=""),NOT(J58=""),NOT(K58=""),NOT(#REF!=""),NOT(L58=""),NOT(M58=""),NOT(N58=""),NOT(P58=""),NOT(#REF!=""),NOT(Q58=""),NOT(R58=""))</f>
        <v>#REF!</v>
      </c>
      <c r="U58" s="86" t="str">
        <f t="shared" si="0"/>
        <v/>
      </c>
      <c r="V58" s="86" t="str">
        <f t="shared" si="1"/>
        <v/>
      </c>
      <c r="X58" s="86" t="str">
        <f t="shared" si="15"/>
        <v/>
      </c>
      <c r="Y58" s="86" t="str">
        <f t="shared" si="16"/>
        <v/>
      </c>
      <c r="Z58" s="86" t="str">
        <f t="shared" si="17"/>
        <v/>
      </c>
      <c r="AA58" s="86" t="str">
        <f t="shared" si="18"/>
        <v/>
      </c>
      <c r="AB58" s="86" t="str">
        <f t="shared" si="19"/>
        <v/>
      </c>
      <c r="AC58" s="86" t="str">
        <f t="shared" si="7"/>
        <v/>
      </c>
      <c r="AD58" s="86" t="str">
        <f t="shared" si="8"/>
        <v/>
      </c>
      <c r="AE58" s="86" t="str">
        <f t="shared" si="9"/>
        <v/>
      </c>
      <c r="AG58" s="86" t="str">
        <f t="shared" si="10"/>
        <v/>
      </c>
      <c r="AH58" s="86" t="str">
        <f t="shared" si="11"/>
        <v/>
      </c>
      <c r="AI58" s="86" t="str">
        <f t="shared" si="12"/>
        <v/>
      </c>
      <c r="AJ58" s="86" t="str">
        <f t="shared" si="13"/>
        <v/>
      </c>
    </row>
    <row r="59" spans="1:36" ht="15.75" x14ac:dyDescent="0.25">
      <c r="A59" s="100" t="str">
        <f>IF('Connection Table'!A59="","",'Connection Table'!A59)</f>
        <v/>
      </c>
      <c r="B59" s="101">
        <f>IFERROR(VLOOKUP(A59,'Connection Table'!$A:$H,2,0),"")</f>
        <v>0</v>
      </c>
      <c r="C59" s="102">
        <f>IFERROR(VLOOKUP(A59,'Connection Table'!A:K,11,0),"")</f>
        <v>0</v>
      </c>
      <c r="D59" s="80"/>
      <c r="E59" s="76"/>
      <c r="F59" s="76"/>
      <c r="G59" s="76"/>
      <c r="H59" s="76"/>
      <c r="I59" s="76"/>
      <c r="J59" s="76"/>
      <c r="K59" s="76"/>
      <c r="L59" s="76"/>
      <c r="M59" s="76"/>
      <c r="N59" s="76"/>
      <c r="O59" s="76"/>
      <c r="P59" s="76"/>
      <c r="Q59" s="76"/>
      <c r="R59" s="77"/>
      <c r="T59" s="86" t="e">
        <f>OR(A59="",NOT(D59=""),NOT(E59=""),NOT(G59=""),NOT(H59=""),NOT(I59=""),NOT(J59=""),NOT(K59=""),NOT(#REF!=""),NOT(L59=""),NOT(M59=""),NOT(N59=""),NOT(P59=""),NOT(#REF!=""),NOT(Q59=""),NOT(R59=""))</f>
        <v>#REF!</v>
      </c>
      <c r="U59" s="86" t="str">
        <f t="shared" si="0"/>
        <v/>
      </c>
      <c r="V59" s="86" t="str">
        <f t="shared" si="1"/>
        <v/>
      </c>
      <c r="X59" s="86" t="str">
        <f t="shared" si="15"/>
        <v/>
      </c>
      <c r="Y59" s="86" t="str">
        <f t="shared" si="16"/>
        <v/>
      </c>
      <c r="Z59" s="86" t="str">
        <f t="shared" si="17"/>
        <v/>
      </c>
      <c r="AA59" s="86" t="str">
        <f t="shared" si="18"/>
        <v/>
      </c>
      <c r="AB59" s="86" t="str">
        <f t="shared" si="19"/>
        <v/>
      </c>
      <c r="AC59" s="86" t="str">
        <f t="shared" si="7"/>
        <v/>
      </c>
      <c r="AD59" s="86" t="str">
        <f t="shared" si="8"/>
        <v/>
      </c>
      <c r="AE59" s="86" t="str">
        <f t="shared" si="9"/>
        <v/>
      </c>
      <c r="AG59" s="86" t="str">
        <f t="shared" si="10"/>
        <v/>
      </c>
      <c r="AH59" s="86" t="str">
        <f t="shared" si="11"/>
        <v/>
      </c>
      <c r="AI59" s="86" t="str">
        <f t="shared" si="12"/>
        <v/>
      </c>
      <c r="AJ59" s="86" t="str">
        <f t="shared" si="13"/>
        <v/>
      </c>
    </row>
    <row r="60" spans="1:36" ht="15.75" x14ac:dyDescent="0.25">
      <c r="A60" s="100" t="str">
        <f>IF('Connection Table'!A60="","",'Connection Table'!A60)</f>
        <v/>
      </c>
      <c r="B60" s="101">
        <f>IFERROR(VLOOKUP(A60,'Connection Table'!$A:$H,2,0),"")</f>
        <v>0</v>
      </c>
      <c r="C60" s="102">
        <f>IFERROR(VLOOKUP(A60,'Connection Table'!A:K,11,0),"")</f>
        <v>0</v>
      </c>
      <c r="D60" s="80"/>
      <c r="E60" s="76"/>
      <c r="F60" s="76"/>
      <c r="G60" s="76"/>
      <c r="H60" s="76"/>
      <c r="I60" s="76"/>
      <c r="J60" s="76"/>
      <c r="K60" s="76"/>
      <c r="L60" s="76"/>
      <c r="M60" s="76"/>
      <c r="N60" s="76"/>
      <c r="O60" s="76"/>
      <c r="P60" s="76"/>
      <c r="Q60" s="76"/>
      <c r="R60" s="77"/>
      <c r="T60" s="86" t="e">
        <f>OR(A60="",NOT(D60=""),NOT(E60=""),NOT(G60=""),NOT(H60=""),NOT(I60=""),NOT(J60=""),NOT(K60=""),NOT(#REF!=""),NOT(L60=""),NOT(M60=""),NOT(N60=""),NOT(P60=""),NOT(#REF!=""),NOT(Q60=""),NOT(R60=""))</f>
        <v>#REF!</v>
      </c>
      <c r="U60" s="86" t="str">
        <f t="shared" si="0"/>
        <v/>
      </c>
      <c r="V60" s="86" t="str">
        <f t="shared" si="1"/>
        <v/>
      </c>
      <c r="X60" s="86" t="str">
        <f t="shared" si="15"/>
        <v/>
      </c>
      <c r="Y60" s="86" t="str">
        <f t="shared" si="16"/>
        <v/>
      </c>
      <c r="Z60" s="86" t="str">
        <f t="shared" si="17"/>
        <v/>
      </c>
      <c r="AA60" s="86" t="str">
        <f t="shared" si="18"/>
        <v/>
      </c>
      <c r="AB60" s="86" t="str">
        <f t="shared" si="19"/>
        <v/>
      </c>
      <c r="AC60" s="86" t="str">
        <f t="shared" si="7"/>
        <v/>
      </c>
      <c r="AD60" s="86" t="str">
        <f t="shared" si="8"/>
        <v/>
      </c>
      <c r="AE60" s="86" t="str">
        <f t="shared" si="9"/>
        <v/>
      </c>
      <c r="AG60" s="86" t="str">
        <f t="shared" si="10"/>
        <v/>
      </c>
      <c r="AH60" s="86" t="str">
        <f t="shared" si="11"/>
        <v/>
      </c>
      <c r="AI60" s="86" t="str">
        <f t="shared" si="12"/>
        <v/>
      </c>
      <c r="AJ60" s="86" t="str">
        <f t="shared" si="13"/>
        <v/>
      </c>
    </row>
    <row r="61" spans="1:36" ht="15.75" x14ac:dyDescent="0.25">
      <c r="A61" s="100" t="str">
        <f>IF('Connection Table'!A61="","",'Connection Table'!A61)</f>
        <v/>
      </c>
      <c r="B61" s="101">
        <f>IFERROR(VLOOKUP(A61,'Connection Table'!$A:$H,2,0),"")</f>
        <v>0</v>
      </c>
      <c r="C61" s="102">
        <f>IFERROR(VLOOKUP(A61,'Connection Table'!A:K,11,0),"")</f>
        <v>0</v>
      </c>
      <c r="D61" s="80"/>
      <c r="E61" s="76"/>
      <c r="F61" s="76"/>
      <c r="G61" s="76"/>
      <c r="H61" s="76"/>
      <c r="I61" s="76"/>
      <c r="J61" s="76"/>
      <c r="K61" s="76"/>
      <c r="L61" s="76"/>
      <c r="M61" s="76"/>
      <c r="N61" s="76"/>
      <c r="O61" s="76"/>
      <c r="P61" s="76"/>
      <c r="Q61" s="76"/>
      <c r="R61" s="77"/>
      <c r="T61" s="86" t="e">
        <f>OR(A61="",NOT(D61=""),NOT(E61=""),NOT(G61=""),NOT(H61=""),NOT(I61=""),NOT(J61=""),NOT(K61=""),NOT(#REF!=""),NOT(L61=""),NOT(M61=""),NOT(N61=""),NOT(P61=""),NOT(#REF!=""),NOT(Q61=""),NOT(R61=""))</f>
        <v>#REF!</v>
      </c>
      <c r="U61" s="86" t="str">
        <f t="shared" si="0"/>
        <v/>
      </c>
      <c r="V61" s="86" t="str">
        <f t="shared" si="1"/>
        <v/>
      </c>
      <c r="X61" s="86" t="str">
        <f t="shared" si="15"/>
        <v/>
      </c>
      <c r="Y61" s="86" t="str">
        <f t="shared" si="16"/>
        <v/>
      </c>
      <c r="Z61" s="86" t="str">
        <f t="shared" si="17"/>
        <v/>
      </c>
      <c r="AA61" s="86" t="str">
        <f t="shared" si="18"/>
        <v/>
      </c>
      <c r="AB61" s="86" t="str">
        <f t="shared" si="19"/>
        <v/>
      </c>
      <c r="AC61" s="86" t="str">
        <f t="shared" si="7"/>
        <v/>
      </c>
      <c r="AD61" s="86" t="str">
        <f t="shared" si="8"/>
        <v/>
      </c>
      <c r="AE61" s="86" t="str">
        <f t="shared" si="9"/>
        <v/>
      </c>
      <c r="AG61" s="86" t="str">
        <f t="shared" si="10"/>
        <v/>
      </c>
      <c r="AH61" s="86" t="str">
        <f t="shared" si="11"/>
        <v/>
      </c>
      <c r="AI61" s="86" t="str">
        <f t="shared" si="12"/>
        <v/>
      </c>
      <c r="AJ61" s="86" t="str">
        <f t="shared" si="13"/>
        <v/>
      </c>
    </row>
    <row r="62" spans="1:36" ht="15.75" x14ac:dyDescent="0.25">
      <c r="A62" s="100" t="str">
        <f>IF('Connection Table'!A62="","",'Connection Table'!A62)</f>
        <v/>
      </c>
      <c r="B62" s="101">
        <f>IFERROR(VLOOKUP(A62,'Connection Table'!$A:$H,2,0),"")</f>
        <v>0</v>
      </c>
      <c r="C62" s="102">
        <f>IFERROR(VLOOKUP(A62,'Connection Table'!A:K,11,0),"")</f>
        <v>0</v>
      </c>
      <c r="D62" s="80"/>
      <c r="E62" s="76"/>
      <c r="F62" s="76"/>
      <c r="G62" s="76"/>
      <c r="H62" s="76"/>
      <c r="I62" s="76"/>
      <c r="J62" s="76"/>
      <c r="K62" s="76"/>
      <c r="L62" s="76"/>
      <c r="M62" s="76"/>
      <c r="N62" s="76"/>
      <c r="O62" s="76"/>
      <c r="P62" s="76"/>
      <c r="Q62" s="76"/>
      <c r="R62" s="77"/>
      <c r="T62" s="86" t="e">
        <f>OR(A62="",NOT(D62=""),NOT(E62=""),NOT(G62=""),NOT(H62=""),NOT(I62=""),NOT(J62=""),NOT(K62=""),NOT(#REF!=""),NOT(L62=""),NOT(M62=""),NOT(N62=""),NOT(P62=""),NOT(#REF!=""),NOT(Q62=""),NOT(R62=""))</f>
        <v>#REF!</v>
      </c>
      <c r="U62" s="86" t="str">
        <f t="shared" si="0"/>
        <v/>
      </c>
      <c r="V62" s="86" t="str">
        <f t="shared" si="1"/>
        <v/>
      </c>
      <c r="X62" s="86" t="str">
        <f t="shared" si="15"/>
        <v/>
      </c>
      <c r="Y62" s="86" t="str">
        <f t="shared" si="16"/>
        <v/>
      </c>
      <c r="Z62" s="86" t="str">
        <f t="shared" si="17"/>
        <v/>
      </c>
      <c r="AA62" s="86" t="str">
        <f t="shared" si="18"/>
        <v/>
      </c>
      <c r="AB62" s="86" t="str">
        <f t="shared" si="19"/>
        <v/>
      </c>
      <c r="AC62" s="86" t="str">
        <f t="shared" si="7"/>
        <v/>
      </c>
      <c r="AD62" s="86" t="str">
        <f t="shared" si="8"/>
        <v/>
      </c>
      <c r="AE62" s="86" t="str">
        <f t="shared" si="9"/>
        <v/>
      </c>
      <c r="AG62" s="86" t="str">
        <f t="shared" si="10"/>
        <v/>
      </c>
      <c r="AH62" s="86" t="str">
        <f t="shared" si="11"/>
        <v/>
      </c>
      <c r="AI62" s="86" t="str">
        <f t="shared" si="12"/>
        <v/>
      </c>
      <c r="AJ62" s="86" t="str">
        <f t="shared" si="13"/>
        <v/>
      </c>
    </row>
    <row r="63" spans="1:36" ht="15.75" x14ac:dyDescent="0.25">
      <c r="A63" s="100" t="str">
        <f>IF('Connection Table'!A63="","",'Connection Table'!A63)</f>
        <v/>
      </c>
      <c r="B63" s="101">
        <f>IFERROR(VLOOKUP(A63,'Connection Table'!$A:$H,2,0),"")</f>
        <v>0</v>
      </c>
      <c r="C63" s="102">
        <f>IFERROR(VLOOKUP(A63,'Connection Table'!A:K,11,0),"")</f>
        <v>0</v>
      </c>
      <c r="D63" s="80"/>
      <c r="E63" s="76"/>
      <c r="F63" s="76"/>
      <c r="G63" s="76"/>
      <c r="H63" s="76"/>
      <c r="I63" s="76"/>
      <c r="J63" s="76"/>
      <c r="K63" s="76"/>
      <c r="L63" s="76"/>
      <c r="M63" s="76"/>
      <c r="N63" s="76"/>
      <c r="O63" s="76"/>
      <c r="P63" s="76"/>
      <c r="Q63" s="76"/>
      <c r="R63" s="77"/>
      <c r="T63" s="86" t="e">
        <f>OR(A63="",NOT(D63=""),NOT(E63=""),NOT(G63=""),NOT(H63=""),NOT(I63=""),NOT(J63=""),NOT(K63=""),NOT(#REF!=""),NOT(L63=""),NOT(M63=""),NOT(N63=""),NOT(P63=""),NOT(#REF!=""),NOT(Q63=""),NOT(R63=""))</f>
        <v>#REF!</v>
      </c>
      <c r="U63" s="86" t="str">
        <f t="shared" si="0"/>
        <v/>
      </c>
      <c r="V63" s="86" t="str">
        <f t="shared" si="1"/>
        <v/>
      </c>
      <c r="X63" s="86" t="str">
        <f t="shared" si="15"/>
        <v/>
      </c>
      <c r="Y63" s="86" t="str">
        <f t="shared" si="16"/>
        <v/>
      </c>
      <c r="Z63" s="86" t="str">
        <f t="shared" si="17"/>
        <v/>
      </c>
      <c r="AA63" s="86" t="str">
        <f t="shared" si="18"/>
        <v/>
      </c>
      <c r="AB63" s="86" t="str">
        <f t="shared" si="19"/>
        <v/>
      </c>
      <c r="AC63" s="86" t="str">
        <f t="shared" si="7"/>
        <v/>
      </c>
      <c r="AD63" s="86" t="str">
        <f t="shared" si="8"/>
        <v/>
      </c>
      <c r="AE63" s="86" t="str">
        <f t="shared" si="9"/>
        <v/>
      </c>
      <c r="AG63" s="86" t="str">
        <f t="shared" si="10"/>
        <v/>
      </c>
      <c r="AH63" s="86" t="str">
        <f t="shared" si="11"/>
        <v/>
      </c>
      <c r="AI63" s="86" t="str">
        <f t="shared" si="12"/>
        <v/>
      </c>
      <c r="AJ63" s="86" t="str">
        <f t="shared" si="13"/>
        <v/>
      </c>
    </row>
    <row r="64" spans="1:36" ht="15.75" x14ac:dyDescent="0.25">
      <c r="A64" s="100" t="str">
        <f>IF('Connection Table'!A64="","",'Connection Table'!A64)</f>
        <v/>
      </c>
      <c r="B64" s="101">
        <f>IFERROR(VLOOKUP(A64,'Connection Table'!$A:$H,2,0),"")</f>
        <v>0</v>
      </c>
      <c r="C64" s="102">
        <f>IFERROR(VLOOKUP(A64,'Connection Table'!A:K,11,0),"")</f>
        <v>0</v>
      </c>
      <c r="D64" s="80"/>
      <c r="E64" s="76"/>
      <c r="F64" s="76"/>
      <c r="G64" s="76"/>
      <c r="H64" s="76"/>
      <c r="I64" s="76"/>
      <c r="J64" s="76"/>
      <c r="K64" s="76"/>
      <c r="L64" s="76"/>
      <c r="M64" s="76"/>
      <c r="N64" s="76"/>
      <c r="O64" s="76"/>
      <c r="P64" s="76"/>
      <c r="Q64" s="76"/>
      <c r="R64" s="77"/>
      <c r="T64" s="86" t="e">
        <f>OR(A64="",NOT(D64=""),NOT(E64=""),NOT(G64=""),NOT(H64=""),NOT(I64=""),NOT(J64=""),NOT(K64=""),NOT(#REF!=""),NOT(L64=""),NOT(M64=""),NOT(N64=""),NOT(P64=""),NOT(#REF!=""),NOT(Q64=""),NOT(R64=""))</f>
        <v>#REF!</v>
      </c>
      <c r="U64" s="86" t="str">
        <f t="shared" si="0"/>
        <v/>
      </c>
      <c r="V64" s="86" t="str">
        <f t="shared" si="1"/>
        <v/>
      </c>
      <c r="X64" s="86" t="str">
        <f t="shared" si="15"/>
        <v/>
      </c>
      <c r="Y64" s="86" t="str">
        <f t="shared" si="16"/>
        <v/>
      </c>
      <c r="Z64" s="86" t="str">
        <f t="shared" si="17"/>
        <v/>
      </c>
      <c r="AA64" s="86" t="str">
        <f t="shared" si="18"/>
        <v/>
      </c>
      <c r="AB64" s="86" t="str">
        <f t="shared" si="19"/>
        <v/>
      </c>
      <c r="AC64" s="86" t="str">
        <f t="shared" si="7"/>
        <v/>
      </c>
      <c r="AD64" s="86" t="str">
        <f t="shared" si="8"/>
        <v/>
      </c>
      <c r="AE64" s="86" t="str">
        <f t="shared" si="9"/>
        <v/>
      </c>
      <c r="AG64" s="86" t="str">
        <f t="shared" si="10"/>
        <v/>
      </c>
      <c r="AH64" s="86" t="str">
        <f t="shared" si="11"/>
        <v/>
      </c>
      <c r="AI64" s="86" t="str">
        <f t="shared" si="12"/>
        <v/>
      </c>
      <c r="AJ64" s="86" t="str">
        <f t="shared" si="13"/>
        <v/>
      </c>
    </row>
    <row r="65" spans="1:36" ht="15.75" x14ac:dyDescent="0.25">
      <c r="A65" s="100" t="str">
        <f>IF('Connection Table'!A65="","",'Connection Table'!A65)</f>
        <v/>
      </c>
      <c r="B65" s="101">
        <f>IFERROR(VLOOKUP(A65,'Connection Table'!$A:$H,2,0),"")</f>
        <v>0</v>
      </c>
      <c r="C65" s="102">
        <f>IFERROR(VLOOKUP(A65,'Connection Table'!A:K,11,0),"")</f>
        <v>0</v>
      </c>
      <c r="D65" s="80"/>
      <c r="E65" s="76"/>
      <c r="F65" s="76"/>
      <c r="G65" s="76"/>
      <c r="H65" s="76"/>
      <c r="I65" s="76"/>
      <c r="J65" s="76"/>
      <c r="K65" s="76"/>
      <c r="L65" s="76"/>
      <c r="M65" s="76"/>
      <c r="N65" s="76"/>
      <c r="O65" s="76"/>
      <c r="P65" s="76"/>
      <c r="Q65" s="76"/>
      <c r="R65" s="77"/>
      <c r="T65" s="86" t="e">
        <f>OR(A65="",NOT(D65=""),NOT(E65=""),NOT(G65=""),NOT(H65=""),NOT(I65=""),NOT(J65=""),NOT(K65=""),NOT(#REF!=""),NOT(L65=""),NOT(M65=""),NOT(N65=""),NOT(P65=""),NOT(#REF!=""),NOT(Q65=""),NOT(R65=""))</f>
        <v>#REF!</v>
      </c>
      <c r="U65" s="86" t="str">
        <f t="shared" si="0"/>
        <v/>
      </c>
      <c r="V65" s="86" t="str">
        <f t="shared" si="1"/>
        <v/>
      </c>
      <c r="X65" s="86" t="str">
        <f t="shared" si="15"/>
        <v/>
      </c>
      <c r="Y65" s="86" t="str">
        <f t="shared" si="16"/>
        <v/>
      </c>
      <c r="Z65" s="86" t="str">
        <f t="shared" si="17"/>
        <v/>
      </c>
      <c r="AA65" s="86" t="str">
        <f t="shared" si="18"/>
        <v/>
      </c>
      <c r="AB65" s="86" t="str">
        <f t="shared" si="19"/>
        <v/>
      </c>
      <c r="AC65" s="86" t="str">
        <f t="shared" si="7"/>
        <v/>
      </c>
      <c r="AD65" s="86" t="str">
        <f t="shared" si="8"/>
        <v/>
      </c>
      <c r="AE65" s="86" t="str">
        <f t="shared" si="9"/>
        <v/>
      </c>
      <c r="AG65" s="86" t="str">
        <f t="shared" si="10"/>
        <v/>
      </c>
      <c r="AH65" s="86" t="str">
        <f t="shared" si="11"/>
        <v/>
      </c>
      <c r="AI65" s="86" t="str">
        <f t="shared" si="12"/>
        <v/>
      </c>
      <c r="AJ65" s="86" t="str">
        <f t="shared" si="13"/>
        <v/>
      </c>
    </row>
    <row r="66" spans="1:36" ht="15.75" x14ac:dyDescent="0.25">
      <c r="A66" s="100" t="str">
        <f>IF('Connection Table'!A66="","",'Connection Table'!A66)</f>
        <v/>
      </c>
      <c r="B66" s="101">
        <f>IFERROR(VLOOKUP(A66,'Connection Table'!$A:$H,2,0),"")</f>
        <v>0</v>
      </c>
      <c r="C66" s="102">
        <f>IFERROR(VLOOKUP(A66,'Connection Table'!A:K,11,0),"")</f>
        <v>0</v>
      </c>
      <c r="D66" s="80"/>
      <c r="E66" s="76"/>
      <c r="F66" s="76"/>
      <c r="G66" s="76"/>
      <c r="H66" s="76"/>
      <c r="I66" s="76"/>
      <c r="J66" s="76"/>
      <c r="K66" s="76"/>
      <c r="L66" s="76"/>
      <c r="M66" s="76"/>
      <c r="N66" s="76"/>
      <c r="O66" s="76"/>
      <c r="P66" s="76"/>
      <c r="Q66" s="76"/>
      <c r="R66" s="77"/>
      <c r="T66" s="86" t="e">
        <f>OR(A66="",NOT(D66=""),NOT(E66=""),NOT(G66=""),NOT(H66=""),NOT(I66=""),NOT(J66=""),NOT(K66=""),NOT(#REF!=""),NOT(L66=""),NOT(M66=""),NOT(N66=""),NOT(P66=""),NOT(#REF!=""),NOT(Q66=""),NOT(R66=""))</f>
        <v>#REF!</v>
      </c>
      <c r="U66" s="86" t="str">
        <f t="shared" si="0"/>
        <v/>
      </c>
      <c r="V66" s="86" t="str">
        <f t="shared" si="1"/>
        <v/>
      </c>
      <c r="X66" s="86" t="str">
        <f t="shared" si="15"/>
        <v/>
      </c>
      <c r="Y66" s="86" t="str">
        <f t="shared" si="16"/>
        <v/>
      </c>
      <c r="Z66" s="86" t="str">
        <f t="shared" si="17"/>
        <v/>
      </c>
      <c r="AA66" s="86" t="str">
        <f t="shared" si="18"/>
        <v/>
      </c>
      <c r="AB66" s="86" t="str">
        <f t="shared" si="19"/>
        <v/>
      </c>
      <c r="AC66" s="86" t="str">
        <f t="shared" si="7"/>
        <v/>
      </c>
      <c r="AD66" s="86" t="str">
        <f t="shared" si="8"/>
        <v/>
      </c>
      <c r="AE66" s="86" t="str">
        <f t="shared" si="9"/>
        <v/>
      </c>
      <c r="AG66" s="86" t="str">
        <f t="shared" si="10"/>
        <v/>
      </c>
      <c r="AH66" s="86" t="str">
        <f t="shared" si="11"/>
        <v/>
      </c>
      <c r="AI66" s="86" t="str">
        <f t="shared" si="12"/>
        <v/>
      </c>
      <c r="AJ66" s="86" t="str">
        <f t="shared" si="13"/>
        <v/>
      </c>
    </row>
    <row r="67" spans="1:36" ht="15.75" x14ac:dyDescent="0.25">
      <c r="A67" s="100" t="str">
        <f>IF('Connection Table'!A67="","",'Connection Table'!A67)</f>
        <v/>
      </c>
      <c r="B67" s="101">
        <f>IFERROR(VLOOKUP(A67,'Connection Table'!$A:$H,2,0),"")</f>
        <v>0</v>
      </c>
      <c r="C67" s="102">
        <f>IFERROR(VLOOKUP(A67,'Connection Table'!A:K,11,0),"")</f>
        <v>0</v>
      </c>
      <c r="D67" s="80"/>
      <c r="E67" s="76"/>
      <c r="F67" s="76"/>
      <c r="G67" s="76"/>
      <c r="H67" s="76"/>
      <c r="I67" s="76"/>
      <c r="J67" s="76"/>
      <c r="K67" s="76"/>
      <c r="L67" s="76"/>
      <c r="M67" s="76"/>
      <c r="N67" s="76"/>
      <c r="O67" s="76"/>
      <c r="P67" s="76"/>
      <c r="Q67" s="76"/>
      <c r="R67" s="77"/>
      <c r="T67" s="86" t="e">
        <f>OR(A67="",NOT(D67=""),NOT(E67=""),NOT(G67=""),NOT(H67=""),NOT(I67=""),NOT(J67=""),NOT(K67=""),NOT(#REF!=""),NOT(L67=""),NOT(M67=""),NOT(N67=""),NOT(P67=""),NOT(#REF!=""),NOT(Q67=""),NOT(R67=""))</f>
        <v>#REF!</v>
      </c>
      <c r="U67" s="86" t="str">
        <f t="shared" si="0"/>
        <v/>
      </c>
      <c r="V67" s="86" t="str">
        <f t="shared" si="1"/>
        <v/>
      </c>
      <c r="X67" s="86" t="str">
        <f t="shared" si="15"/>
        <v/>
      </c>
      <c r="Y67" s="86" t="str">
        <f t="shared" si="16"/>
        <v/>
      </c>
      <c r="Z67" s="86" t="str">
        <f t="shared" si="17"/>
        <v/>
      </c>
      <c r="AA67" s="86" t="str">
        <f t="shared" si="18"/>
        <v/>
      </c>
      <c r="AB67" s="86" t="str">
        <f t="shared" si="19"/>
        <v/>
      </c>
      <c r="AC67" s="86" t="str">
        <f t="shared" si="7"/>
        <v/>
      </c>
      <c r="AD67" s="86" t="str">
        <f t="shared" si="8"/>
        <v/>
      </c>
      <c r="AE67" s="86" t="str">
        <f t="shared" si="9"/>
        <v/>
      </c>
      <c r="AG67" s="86" t="str">
        <f t="shared" si="10"/>
        <v/>
      </c>
      <c r="AH67" s="86" t="str">
        <f t="shared" si="11"/>
        <v/>
      </c>
      <c r="AI67" s="86" t="str">
        <f t="shared" si="12"/>
        <v/>
      </c>
      <c r="AJ67" s="86" t="str">
        <f t="shared" si="13"/>
        <v/>
      </c>
    </row>
    <row r="68" spans="1:36" ht="15.75" x14ac:dyDescent="0.25">
      <c r="A68" s="100" t="str">
        <f>IF('Connection Table'!A68="","",'Connection Table'!A68)</f>
        <v/>
      </c>
      <c r="B68" s="101">
        <f>IFERROR(VLOOKUP(A68,'Connection Table'!$A:$H,2,0),"")</f>
        <v>0</v>
      </c>
      <c r="C68" s="102">
        <f>IFERROR(VLOOKUP(A68,'Connection Table'!A:K,11,0),"")</f>
        <v>0</v>
      </c>
      <c r="D68" s="80"/>
      <c r="E68" s="76"/>
      <c r="F68" s="76"/>
      <c r="G68" s="76"/>
      <c r="H68" s="76"/>
      <c r="I68" s="76"/>
      <c r="J68" s="76"/>
      <c r="K68" s="76"/>
      <c r="L68" s="76"/>
      <c r="M68" s="76"/>
      <c r="N68" s="76"/>
      <c r="O68" s="76"/>
      <c r="P68" s="76"/>
      <c r="Q68" s="76"/>
      <c r="R68" s="77"/>
      <c r="T68" s="86" t="e">
        <f>OR(A68="",NOT(D68=""),NOT(E68=""),NOT(G68=""),NOT(H68=""),NOT(I68=""),NOT(J68=""),NOT(K68=""),NOT(#REF!=""),NOT(L68=""),NOT(M68=""),NOT(N68=""),NOT(P68=""),NOT(#REF!=""),NOT(Q68=""),NOT(R68=""))</f>
        <v>#REF!</v>
      </c>
      <c r="U68" s="86" t="str">
        <f t="shared" si="0"/>
        <v/>
      </c>
      <c r="V68" s="86" t="str">
        <f t="shared" si="1"/>
        <v/>
      </c>
      <c r="X68" s="86" t="str">
        <f t="shared" si="15"/>
        <v/>
      </c>
      <c r="Y68" s="86" t="str">
        <f t="shared" si="16"/>
        <v/>
      </c>
      <c r="Z68" s="86" t="str">
        <f t="shared" si="17"/>
        <v/>
      </c>
      <c r="AA68" s="86" t="str">
        <f t="shared" si="18"/>
        <v/>
      </c>
      <c r="AB68" s="86" t="str">
        <f t="shared" si="19"/>
        <v/>
      </c>
      <c r="AC68" s="86" t="str">
        <f t="shared" si="7"/>
        <v/>
      </c>
      <c r="AD68" s="86" t="str">
        <f t="shared" si="8"/>
        <v/>
      </c>
      <c r="AE68" s="86" t="str">
        <f t="shared" si="9"/>
        <v/>
      </c>
      <c r="AG68" s="86" t="str">
        <f t="shared" si="10"/>
        <v/>
      </c>
      <c r="AH68" s="86" t="str">
        <f t="shared" si="11"/>
        <v/>
      </c>
      <c r="AI68" s="86" t="str">
        <f t="shared" si="12"/>
        <v/>
      </c>
      <c r="AJ68" s="86" t="str">
        <f t="shared" si="13"/>
        <v/>
      </c>
    </row>
    <row r="69" spans="1:36" ht="15.75" x14ac:dyDescent="0.25">
      <c r="A69" s="100" t="str">
        <f>IF('Connection Table'!A69="","",'Connection Table'!A69)</f>
        <v/>
      </c>
      <c r="B69" s="101">
        <f>IFERROR(VLOOKUP(A69,'Connection Table'!$A:$H,2,0),"")</f>
        <v>0</v>
      </c>
      <c r="C69" s="102">
        <f>IFERROR(VLOOKUP(A69,'Connection Table'!A:K,11,0),"")</f>
        <v>0</v>
      </c>
      <c r="D69" s="80"/>
      <c r="E69" s="76"/>
      <c r="F69" s="76"/>
      <c r="G69" s="76"/>
      <c r="H69" s="76"/>
      <c r="I69" s="76"/>
      <c r="J69" s="76"/>
      <c r="K69" s="76"/>
      <c r="L69" s="76"/>
      <c r="M69" s="76"/>
      <c r="N69" s="76"/>
      <c r="O69" s="76"/>
      <c r="P69" s="76"/>
      <c r="Q69" s="76"/>
      <c r="R69" s="77"/>
      <c r="T69" s="86" t="e">
        <f>OR(A69="",NOT(D69=""),NOT(E69=""),NOT(G69=""),NOT(H69=""),NOT(I69=""),NOT(J69=""),NOT(K69=""),NOT(#REF!=""),NOT(L69=""),NOT(M69=""),NOT(N69=""),NOT(P69=""),NOT(#REF!=""),NOT(Q69=""),NOT(R69=""))</f>
        <v>#REF!</v>
      </c>
      <c r="U69" s="86" t="str">
        <f t="shared" ref="U69:U132" si="20">IF(D69="","",CONCATENATE($B69,D$4))</f>
        <v/>
      </c>
      <c r="V69" s="86" t="str">
        <f t="shared" ref="V69:V132" si="21">IF(E69="","",CONCATENATE($B69,E$4))</f>
        <v/>
      </c>
      <c r="X69" s="86" t="str">
        <f t="shared" ref="X69:X100" si="22">IF(G69="","",CONCATENATE($B69,G$4))</f>
        <v/>
      </c>
      <c r="Y69" s="86" t="str">
        <f t="shared" ref="Y69:Y100" si="23">IF(H69="","",CONCATENATE($B69,H$4))</f>
        <v/>
      </c>
      <c r="Z69" s="86" t="str">
        <f t="shared" ref="Z69:Z100" si="24">IF(I69="","",CONCATENATE($B69,I$4))</f>
        <v/>
      </c>
      <c r="AA69" s="86" t="str">
        <f t="shared" ref="AA69:AA100" si="25">IF(J69="","",CONCATENATE($B69,J$4))</f>
        <v/>
      </c>
      <c r="AB69" s="86" t="str">
        <f t="shared" ref="AB69:AB100" si="26">IF(K69="","",CONCATENATE($B69,K$4))</f>
        <v/>
      </c>
      <c r="AC69" s="86" t="str">
        <f t="shared" ref="AC69:AC132" si="27">IF(L69="","",CONCATENATE($B69,L$4))</f>
        <v/>
      </c>
      <c r="AD69" s="86" t="str">
        <f t="shared" ref="AD69:AD132" si="28">IF(M69="","",CONCATENATE($B69,M$4))</f>
        <v/>
      </c>
      <c r="AE69" s="86" t="str">
        <f t="shared" ref="AE69:AE132" si="29">IF(N69="","",CONCATENATE($B69,N$4))</f>
        <v/>
      </c>
      <c r="AG69" s="86" t="str">
        <f t="shared" ref="AG69:AG132" si="30">IF(P69="","",CONCATENATE($B69,P$4))</f>
        <v/>
      </c>
      <c r="AH69" s="86" t="str">
        <f t="shared" ref="AH69:AH132" si="31">IF(Q69="","",CONCATENATE($B69,Q$4))</f>
        <v/>
      </c>
      <c r="AI69" s="86" t="str">
        <f t="shared" ref="AI69:AI132" si="32">IF(R69="","",CONCATENATE($B69,R$4))</f>
        <v/>
      </c>
      <c r="AJ69" s="86" t="str">
        <f t="shared" ref="AJ69:AJ132" si="33">IF(S69="","",CONCATENATE($B69,S$4))</f>
        <v/>
      </c>
    </row>
    <row r="70" spans="1:36" ht="15.75" x14ac:dyDescent="0.25">
      <c r="A70" s="100" t="str">
        <f>IF('Connection Table'!A70="","",'Connection Table'!A70)</f>
        <v/>
      </c>
      <c r="B70" s="101">
        <f>IFERROR(VLOOKUP(A70,'Connection Table'!$A:$H,2,0),"")</f>
        <v>0</v>
      </c>
      <c r="C70" s="102">
        <f>IFERROR(VLOOKUP(A70,'Connection Table'!A:K,11,0),"")</f>
        <v>0</v>
      </c>
      <c r="D70" s="80"/>
      <c r="E70" s="76"/>
      <c r="F70" s="76"/>
      <c r="G70" s="76"/>
      <c r="H70" s="76"/>
      <c r="I70" s="76"/>
      <c r="J70" s="76"/>
      <c r="K70" s="76"/>
      <c r="L70" s="76"/>
      <c r="M70" s="76"/>
      <c r="N70" s="76"/>
      <c r="O70" s="76"/>
      <c r="P70" s="76"/>
      <c r="Q70" s="76"/>
      <c r="R70" s="77"/>
      <c r="T70" s="86" t="e">
        <f>OR(A70="",NOT(D70=""),NOT(E70=""),NOT(G70=""),NOT(H70=""),NOT(I70=""),NOT(J70=""),NOT(K70=""),NOT(#REF!=""),NOT(L70=""),NOT(M70=""),NOT(N70=""),NOT(P70=""),NOT(#REF!=""),NOT(Q70=""),NOT(R70=""))</f>
        <v>#REF!</v>
      </c>
      <c r="U70" s="86" t="str">
        <f t="shared" si="20"/>
        <v/>
      </c>
      <c r="V70" s="86" t="str">
        <f t="shared" si="21"/>
        <v/>
      </c>
      <c r="X70" s="86" t="str">
        <f t="shared" si="22"/>
        <v/>
      </c>
      <c r="Y70" s="86" t="str">
        <f t="shared" si="23"/>
        <v/>
      </c>
      <c r="Z70" s="86" t="str">
        <f t="shared" si="24"/>
        <v/>
      </c>
      <c r="AA70" s="86" t="str">
        <f t="shared" si="25"/>
        <v/>
      </c>
      <c r="AB70" s="86" t="str">
        <f t="shared" si="26"/>
        <v/>
      </c>
      <c r="AC70" s="86" t="str">
        <f t="shared" si="27"/>
        <v/>
      </c>
      <c r="AD70" s="86" t="str">
        <f t="shared" si="28"/>
        <v/>
      </c>
      <c r="AE70" s="86" t="str">
        <f t="shared" si="29"/>
        <v/>
      </c>
      <c r="AG70" s="86" t="str">
        <f t="shared" si="30"/>
        <v/>
      </c>
      <c r="AH70" s="86" t="str">
        <f t="shared" si="31"/>
        <v/>
      </c>
      <c r="AI70" s="86" t="str">
        <f t="shared" si="32"/>
        <v/>
      </c>
      <c r="AJ70" s="86" t="str">
        <f t="shared" si="33"/>
        <v/>
      </c>
    </row>
    <row r="71" spans="1:36" ht="15.75" x14ac:dyDescent="0.25">
      <c r="A71" s="100" t="str">
        <f>IF('Connection Table'!A71="","",'Connection Table'!A71)</f>
        <v/>
      </c>
      <c r="B71" s="101">
        <f>IFERROR(VLOOKUP(A71,'Connection Table'!$A:$H,2,0),"")</f>
        <v>0</v>
      </c>
      <c r="C71" s="102">
        <f>IFERROR(VLOOKUP(A71,'Connection Table'!A:K,11,0),"")</f>
        <v>0</v>
      </c>
      <c r="D71" s="80"/>
      <c r="E71" s="76"/>
      <c r="F71" s="76"/>
      <c r="G71" s="76"/>
      <c r="H71" s="76"/>
      <c r="I71" s="76"/>
      <c r="J71" s="76"/>
      <c r="K71" s="76"/>
      <c r="L71" s="76"/>
      <c r="M71" s="76"/>
      <c r="N71" s="76"/>
      <c r="O71" s="76"/>
      <c r="P71" s="76"/>
      <c r="Q71" s="76"/>
      <c r="R71" s="77"/>
      <c r="T71" s="86" t="e">
        <f>OR(A71="",NOT(D71=""),NOT(E71=""),NOT(G71=""),NOT(H71=""),NOT(I71=""),NOT(J71=""),NOT(K71=""),NOT(#REF!=""),NOT(L71=""),NOT(M71=""),NOT(N71=""),NOT(P71=""),NOT(#REF!=""),NOT(Q71=""),NOT(R71=""))</f>
        <v>#REF!</v>
      </c>
      <c r="U71" s="86" t="str">
        <f t="shared" si="20"/>
        <v/>
      </c>
      <c r="V71" s="86" t="str">
        <f t="shared" si="21"/>
        <v/>
      </c>
      <c r="X71" s="86" t="str">
        <f t="shared" si="22"/>
        <v/>
      </c>
      <c r="Y71" s="86" t="str">
        <f t="shared" si="23"/>
        <v/>
      </c>
      <c r="Z71" s="86" t="str">
        <f t="shared" si="24"/>
        <v/>
      </c>
      <c r="AA71" s="86" t="str">
        <f t="shared" si="25"/>
        <v/>
      </c>
      <c r="AB71" s="86" t="str">
        <f t="shared" si="26"/>
        <v/>
      </c>
      <c r="AC71" s="86" t="str">
        <f t="shared" si="27"/>
        <v/>
      </c>
      <c r="AD71" s="86" t="str">
        <f t="shared" si="28"/>
        <v/>
      </c>
      <c r="AE71" s="86" t="str">
        <f t="shared" si="29"/>
        <v/>
      </c>
      <c r="AG71" s="86" t="str">
        <f t="shared" si="30"/>
        <v/>
      </c>
      <c r="AH71" s="86" t="str">
        <f t="shared" si="31"/>
        <v/>
      </c>
      <c r="AI71" s="86" t="str">
        <f t="shared" si="32"/>
        <v/>
      </c>
      <c r="AJ71" s="86" t="str">
        <f t="shared" si="33"/>
        <v/>
      </c>
    </row>
    <row r="72" spans="1:36" ht="15.75" x14ac:dyDescent="0.25">
      <c r="A72" s="100" t="str">
        <f>IF('Connection Table'!A72="","",'Connection Table'!A72)</f>
        <v/>
      </c>
      <c r="B72" s="101">
        <f>IFERROR(VLOOKUP(A72,'Connection Table'!$A:$H,2,0),"")</f>
        <v>0</v>
      </c>
      <c r="C72" s="102">
        <f>IFERROR(VLOOKUP(A72,'Connection Table'!A:K,11,0),"")</f>
        <v>0</v>
      </c>
      <c r="D72" s="80"/>
      <c r="E72" s="76"/>
      <c r="F72" s="76"/>
      <c r="G72" s="76"/>
      <c r="H72" s="76"/>
      <c r="I72" s="76"/>
      <c r="J72" s="76"/>
      <c r="K72" s="76"/>
      <c r="L72" s="76"/>
      <c r="M72" s="76"/>
      <c r="N72" s="76"/>
      <c r="O72" s="76"/>
      <c r="P72" s="76"/>
      <c r="Q72" s="76"/>
      <c r="R72" s="77"/>
      <c r="T72" s="86" t="e">
        <f>OR(A72="",NOT(D72=""),NOT(E72=""),NOT(G72=""),NOT(H72=""),NOT(I72=""),NOT(J72=""),NOT(K72=""),NOT(#REF!=""),NOT(L72=""),NOT(M72=""),NOT(N72=""),NOT(P72=""),NOT(#REF!=""),NOT(Q72=""),NOT(R72=""))</f>
        <v>#REF!</v>
      </c>
      <c r="U72" s="86" t="str">
        <f t="shared" si="20"/>
        <v/>
      </c>
      <c r="V72" s="86" t="str">
        <f t="shared" si="21"/>
        <v/>
      </c>
      <c r="X72" s="86" t="str">
        <f t="shared" si="22"/>
        <v/>
      </c>
      <c r="Y72" s="86" t="str">
        <f t="shared" si="23"/>
        <v/>
      </c>
      <c r="Z72" s="86" t="str">
        <f t="shared" si="24"/>
        <v/>
      </c>
      <c r="AA72" s="86" t="str">
        <f t="shared" si="25"/>
        <v/>
      </c>
      <c r="AB72" s="86" t="str">
        <f t="shared" si="26"/>
        <v/>
      </c>
      <c r="AC72" s="86" t="str">
        <f t="shared" si="27"/>
        <v/>
      </c>
      <c r="AD72" s="86" t="str">
        <f t="shared" si="28"/>
        <v/>
      </c>
      <c r="AE72" s="86" t="str">
        <f t="shared" si="29"/>
        <v/>
      </c>
      <c r="AG72" s="86" t="str">
        <f t="shared" si="30"/>
        <v/>
      </c>
      <c r="AH72" s="86" t="str">
        <f t="shared" si="31"/>
        <v/>
      </c>
      <c r="AI72" s="86" t="str">
        <f t="shared" si="32"/>
        <v/>
      </c>
      <c r="AJ72" s="86" t="str">
        <f t="shared" si="33"/>
        <v/>
      </c>
    </row>
    <row r="73" spans="1:36" ht="15.75" x14ac:dyDescent="0.25">
      <c r="A73" s="100" t="str">
        <f>IF('Connection Table'!A73="","",'Connection Table'!A73)</f>
        <v/>
      </c>
      <c r="B73" s="101">
        <f>IFERROR(VLOOKUP(A73,'Connection Table'!$A:$H,2,0),"")</f>
        <v>0</v>
      </c>
      <c r="C73" s="102">
        <f>IFERROR(VLOOKUP(A73,'Connection Table'!A:K,11,0),"")</f>
        <v>0</v>
      </c>
      <c r="D73" s="80"/>
      <c r="E73" s="76"/>
      <c r="F73" s="76"/>
      <c r="G73" s="76"/>
      <c r="H73" s="76"/>
      <c r="I73" s="76"/>
      <c r="J73" s="76"/>
      <c r="K73" s="76"/>
      <c r="L73" s="76"/>
      <c r="M73" s="76"/>
      <c r="N73" s="76"/>
      <c r="O73" s="76"/>
      <c r="P73" s="76"/>
      <c r="Q73" s="76"/>
      <c r="R73" s="77"/>
      <c r="T73" s="86" t="e">
        <f>OR(A73="",NOT(D73=""),NOT(E73=""),NOT(G73=""),NOT(H73=""),NOT(I73=""),NOT(J73=""),NOT(K73=""),NOT(#REF!=""),NOT(L73=""),NOT(M73=""),NOT(N73=""),NOT(P73=""),NOT(#REF!=""),NOT(Q73=""),NOT(R73=""))</f>
        <v>#REF!</v>
      </c>
      <c r="U73" s="86" t="str">
        <f t="shared" si="20"/>
        <v/>
      </c>
      <c r="V73" s="86" t="str">
        <f t="shared" si="21"/>
        <v/>
      </c>
      <c r="X73" s="86" t="str">
        <f t="shared" si="22"/>
        <v/>
      </c>
      <c r="Y73" s="86" t="str">
        <f t="shared" si="23"/>
        <v/>
      </c>
      <c r="Z73" s="86" t="str">
        <f t="shared" si="24"/>
        <v/>
      </c>
      <c r="AA73" s="86" t="str">
        <f t="shared" si="25"/>
        <v/>
      </c>
      <c r="AB73" s="86" t="str">
        <f t="shared" si="26"/>
        <v/>
      </c>
      <c r="AC73" s="86" t="str">
        <f t="shared" si="27"/>
        <v/>
      </c>
      <c r="AD73" s="86" t="str">
        <f t="shared" si="28"/>
        <v/>
      </c>
      <c r="AE73" s="86" t="str">
        <f t="shared" si="29"/>
        <v/>
      </c>
      <c r="AG73" s="86" t="str">
        <f t="shared" si="30"/>
        <v/>
      </c>
      <c r="AH73" s="86" t="str">
        <f t="shared" si="31"/>
        <v/>
      </c>
      <c r="AI73" s="86" t="str">
        <f t="shared" si="32"/>
        <v/>
      </c>
      <c r="AJ73" s="86" t="str">
        <f t="shared" si="33"/>
        <v/>
      </c>
    </row>
    <row r="74" spans="1:36" ht="15.75" x14ac:dyDescent="0.25">
      <c r="A74" s="100" t="str">
        <f>IF('Connection Table'!A74="","",'Connection Table'!A74)</f>
        <v/>
      </c>
      <c r="B74" s="101">
        <f>IFERROR(VLOOKUP(A74,'Connection Table'!$A:$H,2,0),"")</f>
        <v>0</v>
      </c>
      <c r="C74" s="102">
        <f>IFERROR(VLOOKUP(A74,'Connection Table'!A:K,11,0),"")</f>
        <v>0</v>
      </c>
      <c r="D74" s="80"/>
      <c r="E74" s="76"/>
      <c r="F74" s="76"/>
      <c r="G74" s="76"/>
      <c r="H74" s="76"/>
      <c r="I74" s="76"/>
      <c r="J74" s="76"/>
      <c r="K74" s="76"/>
      <c r="L74" s="76"/>
      <c r="M74" s="76"/>
      <c r="N74" s="76"/>
      <c r="O74" s="76"/>
      <c r="P74" s="76"/>
      <c r="Q74" s="76"/>
      <c r="R74" s="77"/>
      <c r="T74" s="86" t="e">
        <f>OR(A74="",NOT(D74=""),NOT(E74=""),NOT(G74=""),NOT(H74=""),NOT(I74=""),NOT(J74=""),NOT(K74=""),NOT(#REF!=""),NOT(L74=""),NOT(M74=""),NOT(N74=""),NOT(P74=""),NOT(#REF!=""),NOT(Q74=""),NOT(R74=""))</f>
        <v>#REF!</v>
      </c>
      <c r="U74" s="86" t="str">
        <f t="shared" si="20"/>
        <v/>
      </c>
      <c r="V74" s="86" t="str">
        <f t="shared" si="21"/>
        <v/>
      </c>
      <c r="X74" s="86" t="str">
        <f t="shared" si="22"/>
        <v/>
      </c>
      <c r="Y74" s="86" t="str">
        <f t="shared" si="23"/>
        <v/>
      </c>
      <c r="Z74" s="86" t="str">
        <f t="shared" si="24"/>
        <v/>
      </c>
      <c r="AA74" s="86" t="str">
        <f t="shared" si="25"/>
        <v/>
      </c>
      <c r="AB74" s="86" t="str">
        <f t="shared" si="26"/>
        <v/>
      </c>
      <c r="AC74" s="86" t="str">
        <f t="shared" si="27"/>
        <v/>
      </c>
      <c r="AD74" s="86" t="str">
        <f t="shared" si="28"/>
        <v/>
      </c>
      <c r="AE74" s="86" t="str">
        <f t="shared" si="29"/>
        <v/>
      </c>
      <c r="AG74" s="86" t="str">
        <f t="shared" si="30"/>
        <v/>
      </c>
      <c r="AH74" s="86" t="str">
        <f t="shared" si="31"/>
        <v/>
      </c>
      <c r="AI74" s="86" t="str">
        <f t="shared" si="32"/>
        <v/>
      </c>
      <c r="AJ74" s="86" t="str">
        <f t="shared" si="33"/>
        <v/>
      </c>
    </row>
    <row r="75" spans="1:36" ht="15.75" x14ac:dyDescent="0.25">
      <c r="A75" s="100" t="str">
        <f>IF('Connection Table'!A75="","",'Connection Table'!A75)</f>
        <v/>
      </c>
      <c r="B75" s="101">
        <f>IFERROR(VLOOKUP(A75,'Connection Table'!$A:$H,2,0),"")</f>
        <v>0</v>
      </c>
      <c r="C75" s="102">
        <f>IFERROR(VLOOKUP(A75,'Connection Table'!A:K,11,0),"")</f>
        <v>0</v>
      </c>
      <c r="D75" s="80"/>
      <c r="E75" s="76"/>
      <c r="F75" s="76"/>
      <c r="G75" s="76"/>
      <c r="H75" s="76"/>
      <c r="I75" s="76"/>
      <c r="J75" s="76"/>
      <c r="K75" s="76"/>
      <c r="L75" s="76"/>
      <c r="M75" s="76"/>
      <c r="N75" s="76"/>
      <c r="O75" s="76"/>
      <c r="P75" s="76"/>
      <c r="Q75" s="76"/>
      <c r="R75" s="77"/>
      <c r="T75" s="86" t="e">
        <f>OR(A75="",NOT(D75=""),NOT(E75=""),NOT(G75=""),NOT(H75=""),NOT(I75=""),NOT(J75=""),NOT(K75=""),NOT(#REF!=""),NOT(L75=""),NOT(M75=""),NOT(N75=""),NOT(P75=""),NOT(#REF!=""),NOT(Q75=""),NOT(R75=""))</f>
        <v>#REF!</v>
      </c>
      <c r="U75" s="86" t="str">
        <f t="shared" si="20"/>
        <v/>
      </c>
      <c r="V75" s="86" t="str">
        <f t="shared" si="21"/>
        <v/>
      </c>
      <c r="X75" s="86" t="str">
        <f t="shared" si="22"/>
        <v/>
      </c>
      <c r="Y75" s="86" t="str">
        <f t="shared" si="23"/>
        <v/>
      </c>
      <c r="Z75" s="86" t="str">
        <f t="shared" si="24"/>
        <v/>
      </c>
      <c r="AA75" s="86" t="str">
        <f t="shared" si="25"/>
        <v/>
      </c>
      <c r="AB75" s="86" t="str">
        <f t="shared" si="26"/>
        <v/>
      </c>
      <c r="AC75" s="86" t="str">
        <f t="shared" si="27"/>
        <v/>
      </c>
      <c r="AD75" s="86" t="str">
        <f t="shared" si="28"/>
        <v/>
      </c>
      <c r="AE75" s="86" t="str">
        <f t="shared" si="29"/>
        <v/>
      </c>
      <c r="AG75" s="86" t="str">
        <f t="shared" si="30"/>
        <v/>
      </c>
      <c r="AH75" s="86" t="str">
        <f t="shared" si="31"/>
        <v/>
      </c>
      <c r="AI75" s="86" t="str">
        <f t="shared" si="32"/>
        <v/>
      </c>
      <c r="AJ75" s="86" t="str">
        <f t="shared" si="33"/>
        <v/>
      </c>
    </row>
    <row r="76" spans="1:36" ht="15.75" x14ac:dyDescent="0.25">
      <c r="A76" s="100" t="str">
        <f>IF('Connection Table'!A76="","",'Connection Table'!A76)</f>
        <v/>
      </c>
      <c r="B76" s="101">
        <f>IFERROR(VLOOKUP(A76,'Connection Table'!$A:$H,2,0),"")</f>
        <v>0</v>
      </c>
      <c r="C76" s="102">
        <f>IFERROR(VLOOKUP(A76,'Connection Table'!A:K,11,0),"")</f>
        <v>0</v>
      </c>
      <c r="D76" s="80"/>
      <c r="E76" s="76"/>
      <c r="F76" s="76"/>
      <c r="G76" s="76"/>
      <c r="H76" s="76"/>
      <c r="I76" s="76"/>
      <c r="J76" s="76"/>
      <c r="K76" s="76"/>
      <c r="L76" s="76"/>
      <c r="M76" s="76"/>
      <c r="N76" s="76"/>
      <c r="O76" s="76"/>
      <c r="P76" s="76"/>
      <c r="Q76" s="76"/>
      <c r="R76" s="77"/>
      <c r="T76" s="86" t="e">
        <f>OR(A76="",NOT(D76=""),NOT(E76=""),NOT(G76=""),NOT(H76=""),NOT(I76=""),NOT(J76=""),NOT(K76=""),NOT(#REF!=""),NOT(L76=""),NOT(M76=""),NOT(N76=""),NOT(P76=""),NOT(#REF!=""),NOT(Q76=""),NOT(R76=""))</f>
        <v>#REF!</v>
      </c>
      <c r="U76" s="86" t="str">
        <f t="shared" si="20"/>
        <v/>
      </c>
      <c r="V76" s="86" t="str">
        <f t="shared" si="21"/>
        <v/>
      </c>
      <c r="X76" s="86" t="str">
        <f t="shared" si="22"/>
        <v/>
      </c>
      <c r="Y76" s="86" t="str">
        <f t="shared" si="23"/>
        <v/>
      </c>
      <c r="Z76" s="86" t="str">
        <f t="shared" si="24"/>
        <v/>
      </c>
      <c r="AA76" s="86" t="str">
        <f t="shared" si="25"/>
        <v/>
      </c>
      <c r="AB76" s="86" t="str">
        <f t="shared" si="26"/>
        <v/>
      </c>
      <c r="AC76" s="86" t="str">
        <f t="shared" si="27"/>
        <v/>
      </c>
      <c r="AD76" s="86" t="str">
        <f t="shared" si="28"/>
        <v/>
      </c>
      <c r="AE76" s="86" t="str">
        <f t="shared" si="29"/>
        <v/>
      </c>
      <c r="AG76" s="86" t="str">
        <f t="shared" si="30"/>
        <v/>
      </c>
      <c r="AH76" s="86" t="str">
        <f t="shared" si="31"/>
        <v/>
      </c>
      <c r="AI76" s="86" t="str">
        <f t="shared" si="32"/>
        <v/>
      </c>
      <c r="AJ76" s="86" t="str">
        <f t="shared" si="33"/>
        <v/>
      </c>
    </row>
    <row r="77" spans="1:36" ht="15.75" x14ac:dyDescent="0.25">
      <c r="A77" s="100" t="str">
        <f>IF('Connection Table'!A77="","",'Connection Table'!A77)</f>
        <v/>
      </c>
      <c r="B77" s="101">
        <f>IFERROR(VLOOKUP(A77,'Connection Table'!$A:$H,2,0),"")</f>
        <v>0</v>
      </c>
      <c r="C77" s="102">
        <f>IFERROR(VLOOKUP(A77,'Connection Table'!A:K,11,0),"")</f>
        <v>0</v>
      </c>
      <c r="D77" s="80"/>
      <c r="E77" s="76"/>
      <c r="F77" s="76"/>
      <c r="G77" s="76"/>
      <c r="H77" s="76"/>
      <c r="I77" s="76"/>
      <c r="J77" s="76"/>
      <c r="K77" s="76"/>
      <c r="L77" s="76"/>
      <c r="M77" s="76"/>
      <c r="N77" s="76"/>
      <c r="O77" s="76"/>
      <c r="P77" s="76"/>
      <c r="Q77" s="76"/>
      <c r="R77" s="77"/>
      <c r="T77" s="86" t="e">
        <f>OR(A77="",NOT(D77=""),NOT(E77=""),NOT(G77=""),NOT(H77=""),NOT(I77=""),NOT(J77=""),NOT(K77=""),NOT(#REF!=""),NOT(L77=""),NOT(M77=""),NOT(N77=""),NOT(P77=""),NOT(#REF!=""),NOT(Q77=""),NOT(R77=""))</f>
        <v>#REF!</v>
      </c>
      <c r="U77" s="86" t="str">
        <f t="shared" si="20"/>
        <v/>
      </c>
      <c r="V77" s="86" t="str">
        <f t="shared" si="21"/>
        <v/>
      </c>
      <c r="X77" s="86" t="str">
        <f t="shared" si="22"/>
        <v/>
      </c>
      <c r="Y77" s="86" t="str">
        <f t="shared" si="23"/>
        <v/>
      </c>
      <c r="Z77" s="86" t="str">
        <f t="shared" si="24"/>
        <v/>
      </c>
      <c r="AA77" s="86" t="str">
        <f t="shared" si="25"/>
        <v/>
      </c>
      <c r="AB77" s="86" t="str">
        <f t="shared" si="26"/>
        <v/>
      </c>
      <c r="AC77" s="86" t="str">
        <f t="shared" si="27"/>
        <v/>
      </c>
      <c r="AD77" s="86" t="str">
        <f t="shared" si="28"/>
        <v/>
      </c>
      <c r="AE77" s="86" t="str">
        <f t="shared" si="29"/>
        <v/>
      </c>
      <c r="AG77" s="86" t="str">
        <f t="shared" si="30"/>
        <v/>
      </c>
      <c r="AH77" s="86" t="str">
        <f t="shared" si="31"/>
        <v/>
      </c>
      <c r="AI77" s="86" t="str">
        <f t="shared" si="32"/>
        <v/>
      </c>
      <c r="AJ77" s="86" t="str">
        <f t="shared" si="33"/>
        <v/>
      </c>
    </row>
    <row r="78" spans="1:36" ht="15.75" x14ac:dyDescent="0.25">
      <c r="A78" s="100" t="str">
        <f>IF('Connection Table'!A78="","",'Connection Table'!A78)</f>
        <v/>
      </c>
      <c r="B78" s="101">
        <f>IFERROR(VLOOKUP(A78,'Connection Table'!$A:$H,2,0),"")</f>
        <v>0</v>
      </c>
      <c r="C78" s="102">
        <f>IFERROR(VLOOKUP(A78,'Connection Table'!A:K,11,0),"")</f>
        <v>0</v>
      </c>
      <c r="D78" s="80"/>
      <c r="E78" s="76"/>
      <c r="F78" s="76"/>
      <c r="G78" s="76"/>
      <c r="H78" s="76"/>
      <c r="I78" s="76"/>
      <c r="J78" s="76"/>
      <c r="K78" s="76"/>
      <c r="L78" s="76"/>
      <c r="M78" s="76"/>
      <c r="N78" s="76"/>
      <c r="O78" s="76"/>
      <c r="P78" s="76"/>
      <c r="Q78" s="76"/>
      <c r="R78" s="77"/>
      <c r="T78" s="86" t="e">
        <f>OR(A78="",NOT(D78=""),NOT(E78=""),NOT(G78=""),NOT(H78=""),NOT(I78=""),NOT(J78=""),NOT(K78=""),NOT(#REF!=""),NOT(L78=""),NOT(M78=""),NOT(N78=""),NOT(P78=""),NOT(#REF!=""),NOT(Q78=""),NOT(R78=""))</f>
        <v>#REF!</v>
      </c>
      <c r="U78" s="86" t="str">
        <f t="shared" si="20"/>
        <v/>
      </c>
      <c r="V78" s="86" t="str">
        <f t="shared" si="21"/>
        <v/>
      </c>
      <c r="X78" s="86" t="str">
        <f t="shared" si="22"/>
        <v/>
      </c>
      <c r="Y78" s="86" t="str">
        <f t="shared" si="23"/>
        <v/>
      </c>
      <c r="Z78" s="86" t="str">
        <f t="shared" si="24"/>
        <v/>
      </c>
      <c r="AA78" s="86" t="str">
        <f t="shared" si="25"/>
        <v/>
      </c>
      <c r="AB78" s="86" t="str">
        <f t="shared" si="26"/>
        <v/>
      </c>
      <c r="AC78" s="86" t="str">
        <f t="shared" si="27"/>
        <v/>
      </c>
      <c r="AD78" s="86" t="str">
        <f t="shared" si="28"/>
        <v/>
      </c>
      <c r="AE78" s="86" t="str">
        <f t="shared" si="29"/>
        <v/>
      </c>
      <c r="AG78" s="86" t="str">
        <f t="shared" si="30"/>
        <v/>
      </c>
      <c r="AH78" s="86" t="str">
        <f t="shared" si="31"/>
        <v/>
      </c>
      <c r="AI78" s="86" t="str">
        <f t="shared" si="32"/>
        <v/>
      </c>
      <c r="AJ78" s="86" t="str">
        <f t="shared" si="33"/>
        <v/>
      </c>
    </row>
    <row r="79" spans="1:36" ht="15.75" x14ac:dyDescent="0.25">
      <c r="A79" s="100" t="str">
        <f>IF('Connection Table'!A79="","",'Connection Table'!A79)</f>
        <v/>
      </c>
      <c r="B79" s="101">
        <f>IFERROR(VLOOKUP(A79,'Connection Table'!$A:$H,2,0),"")</f>
        <v>0</v>
      </c>
      <c r="C79" s="102">
        <f>IFERROR(VLOOKUP(A79,'Connection Table'!A:K,11,0),"")</f>
        <v>0</v>
      </c>
      <c r="D79" s="80"/>
      <c r="E79" s="76"/>
      <c r="F79" s="76"/>
      <c r="G79" s="76"/>
      <c r="H79" s="76"/>
      <c r="I79" s="76"/>
      <c r="J79" s="76"/>
      <c r="K79" s="76"/>
      <c r="L79" s="76"/>
      <c r="M79" s="76"/>
      <c r="N79" s="76"/>
      <c r="O79" s="76"/>
      <c r="P79" s="76"/>
      <c r="Q79" s="76"/>
      <c r="R79" s="77"/>
      <c r="T79" s="86" t="e">
        <f>OR(A79="",NOT(D79=""),NOT(E79=""),NOT(G79=""),NOT(H79=""),NOT(I79=""),NOT(J79=""),NOT(K79=""),NOT(#REF!=""),NOT(L79=""),NOT(M79=""),NOT(N79=""),NOT(P79=""),NOT(#REF!=""),NOT(Q79=""),NOT(R79=""))</f>
        <v>#REF!</v>
      </c>
      <c r="U79" s="86" t="str">
        <f t="shared" si="20"/>
        <v/>
      </c>
      <c r="V79" s="86" t="str">
        <f t="shared" si="21"/>
        <v/>
      </c>
      <c r="X79" s="86" t="str">
        <f t="shared" si="22"/>
        <v/>
      </c>
      <c r="Y79" s="86" t="str">
        <f t="shared" si="23"/>
        <v/>
      </c>
      <c r="Z79" s="86" t="str">
        <f t="shared" si="24"/>
        <v/>
      </c>
      <c r="AA79" s="86" t="str">
        <f t="shared" si="25"/>
        <v/>
      </c>
      <c r="AB79" s="86" t="str">
        <f t="shared" si="26"/>
        <v/>
      </c>
      <c r="AC79" s="86" t="str">
        <f t="shared" si="27"/>
        <v/>
      </c>
      <c r="AD79" s="86" t="str">
        <f t="shared" si="28"/>
        <v/>
      </c>
      <c r="AE79" s="86" t="str">
        <f t="shared" si="29"/>
        <v/>
      </c>
      <c r="AG79" s="86" t="str">
        <f t="shared" si="30"/>
        <v/>
      </c>
      <c r="AH79" s="86" t="str">
        <f t="shared" si="31"/>
        <v/>
      </c>
      <c r="AI79" s="86" t="str">
        <f t="shared" si="32"/>
        <v/>
      </c>
      <c r="AJ79" s="86" t="str">
        <f t="shared" si="33"/>
        <v/>
      </c>
    </row>
    <row r="80" spans="1:36" ht="15.75" x14ac:dyDescent="0.25">
      <c r="A80" s="100" t="str">
        <f>IF('Connection Table'!A80="","",'Connection Table'!A80)</f>
        <v/>
      </c>
      <c r="B80" s="101">
        <f>IFERROR(VLOOKUP(A80,'Connection Table'!$A:$H,2,0),"")</f>
        <v>0</v>
      </c>
      <c r="C80" s="102">
        <f>IFERROR(VLOOKUP(A80,'Connection Table'!A:K,11,0),"")</f>
        <v>0</v>
      </c>
      <c r="D80" s="80"/>
      <c r="E80" s="76"/>
      <c r="F80" s="76"/>
      <c r="G80" s="76"/>
      <c r="H80" s="76"/>
      <c r="I80" s="76"/>
      <c r="J80" s="76"/>
      <c r="K80" s="76"/>
      <c r="L80" s="76"/>
      <c r="M80" s="76"/>
      <c r="N80" s="76"/>
      <c r="O80" s="76"/>
      <c r="P80" s="76"/>
      <c r="Q80" s="76"/>
      <c r="R80" s="77"/>
      <c r="T80" s="86" t="e">
        <f>OR(A80="",NOT(D80=""),NOT(E80=""),NOT(G80=""),NOT(H80=""),NOT(I80=""),NOT(J80=""),NOT(K80=""),NOT(#REF!=""),NOT(L80=""),NOT(M80=""),NOT(N80=""),NOT(P80=""),NOT(#REF!=""),NOT(Q80=""),NOT(R80=""))</f>
        <v>#REF!</v>
      </c>
      <c r="U80" s="86" t="str">
        <f t="shared" si="20"/>
        <v/>
      </c>
      <c r="V80" s="86" t="str">
        <f t="shared" si="21"/>
        <v/>
      </c>
      <c r="X80" s="86" t="str">
        <f t="shared" si="22"/>
        <v/>
      </c>
      <c r="Y80" s="86" t="str">
        <f t="shared" si="23"/>
        <v/>
      </c>
      <c r="Z80" s="86" t="str">
        <f t="shared" si="24"/>
        <v/>
      </c>
      <c r="AA80" s="86" t="str">
        <f t="shared" si="25"/>
        <v/>
      </c>
      <c r="AB80" s="86" t="str">
        <f t="shared" si="26"/>
        <v/>
      </c>
      <c r="AC80" s="86" t="str">
        <f t="shared" si="27"/>
        <v/>
      </c>
      <c r="AD80" s="86" t="str">
        <f t="shared" si="28"/>
        <v/>
      </c>
      <c r="AE80" s="86" t="str">
        <f t="shared" si="29"/>
        <v/>
      </c>
      <c r="AG80" s="86" t="str">
        <f t="shared" si="30"/>
        <v/>
      </c>
      <c r="AH80" s="86" t="str">
        <f t="shared" si="31"/>
        <v/>
      </c>
      <c r="AI80" s="86" t="str">
        <f t="shared" si="32"/>
        <v/>
      </c>
      <c r="AJ80" s="86" t="str">
        <f t="shared" si="33"/>
        <v/>
      </c>
    </row>
    <row r="81" spans="1:36" ht="15.75" x14ac:dyDescent="0.25">
      <c r="A81" s="100" t="str">
        <f>IF('Connection Table'!A81="","",'Connection Table'!A81)</f>
        <v/>
      </c>
      <c r="B81" s="101">
        <f>IFERROR(VLOOKUP(A81,'Connection Table'!$A:$H,2,0),"")</f>
        <v>0</v>
      </c>
      <c r="C81" s="102">
        <f>IFERROR(VLOOKUP(A81,'Connection Table'!A:K,11,0),"")</f>
        <v>0</v>
      </c>
      <c r="D81" s="80"/>
      <c r="E81" s="76"/>
      <c r="F81" s="76"/>
      <c r="G81" s="76"/>
      <c r="H81" s="76"/>
      <c r="I81" s="76"/>
      <c r="J81" s="76"/>
      <c r="K81" s="76"/>
      <c r="L81" s="76"/>
      <c r="M81" s="76"/>
      <c r="N81" s="76"/>
      <c r="O81" s="76"/>
      <c r="P81" s="76"/>
      <c r="Q81" s="76"/>
      <c r="R81" s="77"/>
      <c r="T81" s="86" t="e">
        <f>OR(A81="",NOT(D81=""),NOT(E81=""),NOT(G81=""),NOT(H81=""),NOT(I81=""),NOT(J81=""),NOT(K81=""),NOT(#REF!=""),NOT(L81=""),NOT(M81=""),NOT(N81=""),NOT(P81=""),NOT(#REF!=""),NOT(Q81=""),NOT(R81=""))</f>
        <v>#REF!</v>
      </c>
      <c r="U81" s="86" t="str">
        <f t="shared" si="20"/>
        <v/>
      </c>
      <c r="V81" s="86" t="str">
        <f t="shared" si="21"/>
        <v/>
      </c>
      <c r="X81" s="86" t="str">
        <f t="shared" si="22"/>
        <v/>
      </c>
      <c r="Y81" s="86" t="str">
        <f t="shared" si="23"/>
        <v/>
      </c>
      <c r="Z81" s="86" t="str">
        <f t="shared" si="24"/>
        <v/>
      </c>
      <c r="AA81" s="86" t="str">
        <f t="shared" si="25"/>
        <v/>
      </c>
      <c r="AB81" s="86" t="str">
        <f t="shared" si="26"/>
        <v/>
      </c>
      <c r="AC81" s="86" t="str">
        <f t="shared" si="27"/>
        <v/>
      </c>
      <c r="AD81" s="86" t="str">
        <f t="shared" si="28"/>
        <v/>
      </c>
      <c r="AE81" s="86" t="str">
        <f t="shared" si="29"/>
        <v/>
      </c>
      <c r="AG81" s="86" t="str">
        <f t="shared" si="30"/>
        <v/>
      </c>
      <c r="AH81" s="86" t="str">
        <f t="shared" si="31"/>
        <v/>
      </c>
      <c r="AI81" s="86" t="str">
        <f t="shared" si="32"/>
        <v/>
      </c>
      <c r="AJ81" s="86" t="str">
        <f t="shared" si="33"/>
        <v/>
      </c>
    </row>
    <row r="82" spans="1:36" ht="15.75" x14ac:dyDescent="0.25">
      <c r="A82" s="100" t="str">
        <f>IF('Connection Table'!A82="","",'Connection Table'!A82)</f>
        <v/>
      </c>
      <c r="B82" s="101">
        <f>IFERROR(VLOOKUP(A82,'Connection Table'!$A:$H,2,0),"")</f>
        <v>0</v>
      </c>
      <c r="C82" s="102">
        <f>IFERROR(VLOOKUP(A82,'Connection Table'!A:K,11,0),"")</f>
        <v>0</v>
      </c>
      <c r="D82" s="80"/>
      <c r="E82" s="76"/>
      <c r="F82" s="76"/>
      <c r="G82" s="76"/>
      <c r="H82" s="76"/>
      <c r="I82" s="76"/>
      <c r="J82" s="76"/>
      <c r="K82" s="76"/>
      <c r="L82" s="76"/>
      <c r="M82" s="76"/>
      <c r="N82" s="76"/>
      <c r="O82" s="76"/>
      <c r="P82" s="76"/>
      <c r="Q82" s="76"/>
      <c r="R82" s="77"/>
      <c r="T82" s="86" t="e">
        <f>OR(A82="",NOT(D82=""),NOT(E82=""),NOT(G82=""),NOT(H82=""),NOT(I82=""),NOT(J82=""),NOT(K82=""),NOT(#REF!=""),NOT(L82=""),NOT(M82=""),NOT(N82=""),NOT(P82=""),NOT(#REF!=""),NOT(Q82=""),NOT(R82=""))</f>
        <v>#REF!</v>
      </c>
      <c r="U82" s="86" t="str">
        <f t="shared" si="20"/>
        <v/>
      </c>
      <c r="V82" s="86" t="str">
        <f t="shared" si="21"/>
        <v/>
      </c>
      <c r="X82" s="86" t="str">
        <f t="shared" si="22"/>
        <v/>
      </c>
      <c r="Y82" s="86" t="str">
        <f t="shared" si="23"/>
        <v/>
      </c>
      <c r="Z82" s="86" t="str">
        <f t="shared" si="24"/>
        <v/>
      </c>
      <c r="AA82" s="86" t="str">
        <f t="shared" si="25"/>
        <v/>
      </c>
      <c r="AB82" s="86" t="str">
        <f t="shared" si="26"/>
        <v/>
      </c>
      <c r="AC82" s="86" t="str">
        <f t="shared" si="27"/>
        <v/>
      </c>
      <c r="AD82" s="86" t="str">
        <f t="shared" si="28"/>
        <v/>
      </c>
      <c r="AE82" s="86" t="str">
        <f t="shared" si="29"/>
        <v/>
      </c>
      <c r="AG82" s="86" t="str">
        <f t="shared" si="30"/>
        <v/>
      </c>
      <c r="AH82" s="86" t="str">
        <f t="shared" si="31"/>
        <v/>
      </c>
      <c r="AI82" s="86" t="str">
        <f t="shared" si="32"/>
        <v/>
      </c>
      <c r="AJ82" s="86" t="str">
        <f t="shared" si="33"/>
        <v/>
      </c>
    </row>
    <row r="83" spans="1:36" ht="15.75" x14ac:dyDescent="0.25">
      <c r="A83" s="100" t="str">
        <f>IF('Connection Table'!A83="","",'Connection Table'!A83)</f>
        <v/>
      </c>
      <c r="B83" s="101">
        <f>IFERROR(VLOOKUP(A83,'Connection Table'!$A:$H,2,0),"")</f>
        <v>0</v>
      </c>
      <c r="C83" s="102">
        <f>IFERROR(VLOOKUP(A83,'Connection Table'!A:K,11,0),"")</f>
        <v>0</v>
      </c>
      <c r="D83" s="80"/>
      <c r="E83" s="76"/>
      <c r="F83" s="76"/>
      <c r="G83" s="76"/>
      <c r="H83" s="76"/>
      <c r="I83" s="76"/>
      <c r="J83" s="76"/>
      <c r="K83" s="76"/>
      <c r="L83" s="76"/>
      <c r="M83" s="76"/>
      <c r="N83" s="76"/>
      <c r="O83" s="76"/>
      <c r="P83" s="76"/>
      <c r="Q83" s="76"/>
      <c r="R83" s="77"/>
      <c r="T83" s="86" t="e">
        <f>OR(A83="",NOT(D83=""),NOT(E83=""),NOT(G83=""),NOT(H83=""),NOT(I83=""),NOT(J83=""),NOT(K83=""),NOT(#REF!=""),NOT(L83=""),NOT(M83=""),NOT(N83=""),NOT(P83=""),NOT(#REF!=""),NOT(Q83=""),NOT(R83=""))</f>
        <v>#REF!</v>
      </c>
      <c r="U83" s="86" t="str">
        <f t="shared" si="20"/>
        <v/>
      </c>
      <c r="V83" s="86" t="str">
        <f t="shared" si="21"/>
        <v/>
      </c>
      <c r="X83" s="86" t="str">
        <f t="shared" si="22"/>
        <v/>
      </c>
      <c r="Y83" s="86" t="str">
        <f t="shared" si="23"/>
        <v/>
      </c>
      <c r="Z83" s="86" t="str">
        <f t="shared" si="24"/>
        <v/>
      </c>
      <c r="AA83" s="86" t="str">
        <f t="shared" si="25"/>
        <v/>
      </c>
      <c r="AB83" s="86" t="str">
        <f t="shared" si="26"/>
        <v/>
      </c>
      <c r="AC83" s="86" t="str">
        <f t="shared" si="27"/>
        <v/>
      </c>
      <c r="AD83" s="86" t="str">
        <f t="shared" si="28"/>
        <v/>
      </c>
      <c r="AE83" s="86" t="str">
        <f t="shared" si="29"/>
        <v/>
      </c>
      <c r="AG83" s="86" t="str">
        <f t="shared" si="30"/>
        <v/>
      </c>
      <c r="AH83" s="86" t="str">
        <f t="shared" si="31"/>
        <v/>
      </c>
      <c r="AI83" s="86" t="str">
        <f t="shared" si="32"/>
        <v/>
      </c>
      <c r="AJ83" s="86" t="str">
        <f t="shared" si="33"/>
        <v/>
      </c>
    </row>
    <row r="84" spans="1:36" ht="15.75" x14ac:dyDescent="0.25">
      <c r="A84" s="100" t="str">
        <f>IF('Connection Table'!A84="","",'Connection Table'!A84)</f>
        <v/>
      </c>
      <c r="B84" s="101">
        <f>IFERROR(VLOOKUP(A84,'Connection Table'!$A:$H,2,0),"")</f>
        <v>0</v>
      </c>
      <c r="C84" s="102">
        <f>IFERROR(VLOOKUP(A84,'Connection Table'!A:K,11,0),"")</f>
        <v>0</v>
      </c>
      <c r="D84" s="80"/>
      <c r="E84" s="76"/>
      <c r="F84" s="76"/>
      <c r="G84" s="76"/>
      <c r="H84" s="76"/>
      <c r="I84" s="76"/>
      <c r="J84" s="76"/>
      <c r="K84" s="76"/>
      <c r="L84" s="76"/>
      <c r="M84" s="76"/>
      <c r="N84" s="76"/>
      <c r="O84" s="76"/>
      <c r="P84" s="76"/>
      <c r="Q84" s="76"/>
      <c r="R84" s="77"/>
      <c r="T84" s="86" t="e">
        <f>OR(A84="",NOT(D84=""),NOT(E84=""),NOT(G84=""),NOT(H84=""),NOT(I84=""),NOT(J84=""),NOT(K84=""),NOT(#REF!=""),NOT(L84=""),NOT(M84=""),NOT(N84=""),NOT(P84=""),NOT(#REF!=""),NOT(Q84=""),NOT(R84=""))</f>
        <v>#REF!</v>
      </c>
      <c r="U84" s="86" t="str">
        <f t="shared" si="20"/>
        <v/>
      </c>
      <c r="V84" s="86" t="str">
        <f t="shared" si="21"/>
        <v/>
      </c>
      <c r="X84" s="86" t="str">
        <f t="shared" si="22"/>
        <v/>
      </c>
      <c r="Y84" s="86" t="str">
        <f t="shared" si="23"/>
        <v/>
      </c>
      <c r="Z84" s="86" t="str">
        <f t="shared" si="24"/>
        <v/>
      </c>
      <c r="AA84" s="86" t="str">
        <f t="shared" si="25"/>
        <v/>
      </c>
      <c r="AB84" s="86" t="str">
        <f t="shared" si="26"/>
        <v/>
      </c>
      <c r="AC84" s="86" t="str">
        <f t="shared" si="27"/>
        <v/>
      </c>
      <c r="AD84" s="86" t="str">
        <f t="shared" si="28"/>
        <v/>
      </c>
      <c r="AE84" s="86" t="str">
        <f t="shared" si="29"/>
        <v/>
      </c>
      <c r="AG84" s="86" t="str">
        <f t="shared" si="30"/>
        <v/>
      </c>
      <c r="AH84" s="86" t="str">
        <f t="shared" si="31"/>
        <v/>
      </c>
      <c r="AI84" s="86" t="str">
        <f t="shared" si="32"/>
        <v/>
      </c>
      <c r="AJ84" s="86" t="str">
        <f t="shared" si="33"/>
        <v/>
      </c>
    </row>
    <row r="85" spans="1:36" ht="15.75" x14ac:dyDescent="0.25">
      <c r="A85" s="100" t="str">
        <f>IF('Connection Table'!A85="","",'Connection Table'!A85)</f>
        <v/>
      </c>
      <c r="B85" s="101">
        <f>IFERROR(VLOOKUP(A85,'Connection Table'!$A:$H,2,0),"")</f>
        <v>0</v>
      </c>
      <c r="C85" s="102">
        <f>IFERROR(VLOOKUP(A85,'Connection Table'!A:K,11,0),"")</f>
        <v>0</v>
      </c>
      <c r="D85" s="80"/>
      <c r="E85" s="76"/>
      <c r="F85" s="76"/>
      <c r="G85" s="76"/>
      <c r="H85" s="76"/>
      <c r="I85" s="76"/>
      <c r="J85" s="76"/>
      <c r="K85" s="76"/>
      <c r="L85" s="76"/>
      <c r="M85" s="76"/>
      <c r="N85" s="76"/>
      <c r="O85" s="76"/>
      <c r="P85" s="76"/>
      <c r="Q85" s="76"/>
      <c r="R85" s="77"/>
      <c r="T85" s="86" t="e">
        <f>OR(A85="",NOT(D85=""),NOT(E85=""),NOT(G85=""),NOT(H85=""),NOT(I85=""),NOT(J85=""),NOT(K85=""),NOT(#REF!=""),NOT(L85=""),NOT(M85=""),NOT(N85=""),NOT(P85=""),NOT(#REF!=""),NOT(Q85=""),NOT(R85=""))</f>
        <v>#REF!</v>
      </c>
      <c r="U85" s="86" t="str">
        <f t="shared" si="20"/>
        <v/>
      </c>
      <c r="V85" s="86" t="str">
        <f t="shared" si="21"/>
        <v/>
      </c>
      <c r="X85" s="86" t="str">
        <f t="shared" si="22"/>
        <v/>
      </c>
      <c r="Y85" s="86" t="str">
        <f t="shared" si="23"/>
        <v/>
      </c>
      <c r="Z85" s="86" t="str">
        <f t="shared" si="24"/>
        <v/>
      </c>
      <c r="AA85" s="86" t="str">
        <f t="shared" si="25"/>
        <v/>
      </c>
      <c r="AB85" s="86" t="str">
        <f t="shared" si="26"/>
        <v/>
      </c>
      <c r="AC85" s="86" t="str">
        <f t="shared" si="27"/>
        <v/>
      </c>
      <c r="AD85" s="86" t="str">
        <f t="shared" si="28"/>
        <v/>
      </c>
      <c r="AE85" s="86" t="str">
        <f t="shared" si="29"/>
        <v/>
      </c>
      <c r="AG85" s="86" t="str">
        <f t="shared" si="30"/>
        <v/>
      </c>
      <c r="AH85" s="86" t="str">
        <f t="shared" si="31"/>
        <v/>
      </c>
      <c r="AI85" s="86" t="str">
        <f t="shared" si="32"/>
        <v/>
      </c>
      <c r="AJ85" s="86" t="str">
        <f t="shared" si="33"/>
        <v/>
      </c>
    </row>
    <row r="86" spans="1:36" ht="15.75" x14ac:dyDescent="0.25">
      <c r="A86" s="100" t="str">
        <f>IF('Connection Table'!A86="","",'Connection Table'!A86)</f>
        <v/>
      </c>
      <c r="B86" s="101">
        <f>IFERROR(VLOOKUP(A86,'Connection Table'!$A:$H,2,0),"")</f>
        <v>0</v>
      </c>
      <c r="C86" s="102">
        <f>IFERROR(VLOOKUP(A86,'Connection Table'!A:K,11,0),"")</f>
        <v>0</v>
      </c>
      <c r="D86" s="80"/>
      <c r="E86" s="76"/>
      <c r="F86" s="76"/>
      <c r="G86" s="76"/>
      <c r="H86" s="76"/>
      <c r="I86" s="76"/>
      <c r="J86" s="76"/>
      <c r="K86" s="76"/>
      <c r="L86" s="76"/>
      <c r="M86" s="76"/>
      <c r="N86" s="76"/>
      <c r="O86" s="76"/>
      <c r="P86" s="76"/>
      <c r="Q86" s="76"/>
      <c r="R86" s="77"/>
      <c r="T86" s="86" t="e">
        <f>OR(A86="",NOT(D86=""),NOT(E86=""),NOT(G86=""),NOT(H86=""),NOT(I86=""),NOT(J86=""),NOT(K86=""),NOT(#REF!=""),NOT(L86=""),NOT(M86=""),NOT(N86=""),NOT(P86=""),NOT(#REF!=""),NOT(Q86=""),NOT(R86=""))</f>
        <v>#REF!</v>
      </c>
      <c r="U86" s="86" t="str">
        <f t="shared" si="20"/>
        <v/>
      </c>
      <c r="V86" s="86" t="str">
        <f t="shared" si="21"/>
        <v/>
      </c>
      <c r="X86" s="86" t="str">
        <f t="shared" si="22"/>
        <v/>
      </c>
      <c r="Y86" s="86" t="str">
        <f t="shared" si="23"/>
        <v/>
      </c>
      <c r="Z86" s="86" t="str">
        <f t="shared" si="24"/>
        <v/>
      </c>
      <c r="AA86" s="86" t="str">
        <f t="shared" si="25"/>
        <v/>
      </c>
      <c r="AB86" s="86" t="str">
        <f t="shared" si="26"/>
        <v/>
      </c>
      <c r="AC86" s="86" t="str">
        <f t="shared" si="27"/>
        <v/>
      </c>
      <c r="AD86" s="86" t="str">
        <f t="shared" si="28"/>
        <v/>
      </c>
      <c r="AE86" s="86" t="str">
        <f t="shared" si="29"/>
        <v/>
      </c>
      <c r="AG86" s="86" t="str">
        <f t="shared" si="30"/>
        <v/>
      </c>
      <c r="AH86" s="86" t="str">
        <f t="shared" si="31"/>
        <v/>
      </c>
      <c r="AI86" s="86" t="str">
        <f t="shared" si="32"/>
        <v/>
      </c>
      <c r="AJ86" s="86" t="str">
        <f t="shared" si="33"/>
        <v/>
      </c>
    </row>
    <row r="87" spans="1:36" ht="15.75" x14ac:dyDescent="0.25">
      <c r="A87" s="100" t="str">
        <f>IF('Connection Table'!A87="","",'Connection Table'!A87)</f>
        <v/>
      </c>
      <c r="B87" s="101">
        <f>IFERROR(VLOOKUP(A87,'Connection Table'!$A:$H,2,0),"")</f>
        <v>0</v>
      </c>
      <c r="C87" s="102">
        <f>IFERROR(VLOOKUP(A87,'Connection Table'!A:K,11,0),"")</f>
        <v>0</v>
      </c>
      <c r="D87" s="80"/>
      <c r="E87" s="76"/>
      <c r="F87" s="76"/>
      <c r="G87" s="76"/>
      <c r="H87" s="76"/>
      <c r="I87" s="76"/>
      <c r="J87" s="76"/>
      <c r="K87" s="76"/>
      <c r="L87" s="76"/>
      <c r="M87" s="76"/>
      <c r="N87" s="76"/>
      <c r="O87" s="76"/>
      <c r="P87" s="76"/>
      <c r="Q87" s="76"/>
      <c r="R87" s="77"/>
      <c r="T87" s="86" t="e">
        <f>OR(A87="",NOT(D87=""),NOT(E87=""),NOT(G87=""),NOT(H87=""),NOT(I87=""),NOT(J87=""),NOT(K87=""),NOT(#REF!=""),NOT(L87=""),NOT(M87=""),NOT(N87=""),NOT(P87=""),NOT(#REF!=""),NOT(Q87=""),NOT(R87=""))</f>
        <v>#REF!</v>
      </c>
      <c r="U87" s="86" t="str">
        <f t="shared" si="20"/>
        <v/>
      </c>
      <c r="V87" s="86" t="str">
        <f t="shared" si="21"/>
        <v/>
      </c>
      <c r="X87" s="86" t="str">
        <f t="shared" si="22"/>
        <v/>
      </c>
      <c r="Y87" s="86" t="str">
        <f t="shared" si="23"/>
        <v/>
      </c>
      <c r="Z87" s="86" t="str">
        <f t="shared" si="24"/>
        <v/>
      </c>
      <c r="AA87" s="86" t="str">
        <f t="shared" si="25"/>
        <v/>
      </c>
      <c r="AB87" s="86" t="str">
        <f t="shared" si="26"/>
        <v/>
      </c>
      <c r="AC87" s="86" t="str">
        <f t="shared" si="27"/>
        <v/>
      </c>
      <c r="AD87" s="86" t="str">
        <f t="shared" si="28"/>
        <v/>
      </c>
      <c r="AE87" s="86" t="str">
        <f t="shared" si="29"/>
        <v/>
      </c>
      <c r="AG87" s="86" t="str">
        <f t="shared" si="30"/>
        <v/>
      </c>
      <c r="AH87" s="86" t="str">
        <f t="shared" si="31"/>
        <v/>
      </c>
      <c r="AI87" s="86" t="str">
        <f t="shared" si="32"/>
        <v/>
      </c>
      <c r="AJ87" s="86" t="str">
        <f t="shared" si="33"/>
        <v/>
      </c>
    </row>
    <row r="88" spans="1:36" ht="15.75" x14ac:dyDescent="0.25">
      <c r="A88" s="100" t="str">
        <f>IF('Connection Table'!A88="","",'Connection Table'!A88)</f>
        <v/>
      </c>
      <c r="B88" s="101">
        <f>IFERROR(VLOOKUP(A88,'Connection Table'!$A:$H,2,0),"")</f>
        <v>0</v>
      </c>
      <c r="C88" s="102">
        <f>IFERROR(VLOOKUP(A88,'Connection Table'!A:K,11,0),"")</f>
        <v>0</v>
      </c>
      <c r="D88" s="80"/>
      <c r="E88" s="76"/>
      <c r="F88" s="76"/>
      <c r="G88" s="76"/>
      <c r="H88" s="76"/>
      <c r="I88" s="76"/>
      <c r="J88" s="76"/>
      <c r="K88" s="76"/>
      <c r="L88" s="76"/>
      <c r="M88" s="76"/>
      <c r="N88" s="76"/>
      <c r="O88" s="76"/>
      <c r="P88" s="76"/>
      <c r="Q88" s="76"/>
      <c r="R88" s="77"/>
      <c r="T88" s="86" t="e">
        <f>OR(A88="",NOT(D88=""),NOT(E88=""),NOT(G88=""),NOT(H88=""),NOT(I88=""),NOT(J88=""),NOT(K88=""),NOT(#REF!=""),NOT(L88=""),NOT(M88=""),NOT(N88=""),NOT(P88=""),NOT(#REF!=""),NOT(Q88=""),NOT(R88=""))</f>
        <v>#REF!</v>
      </c>
      <c r="U88" s="86" t="str">
        <f t="shared" si="20"/>
        <v/>
      </c>
      <c r="V88" s="86" t="str">
        <f t="shared" si="21"/>
        <v/>
      </c>
      <c r="X88" s="86" t="str">
        <f t="shared" si="22"/>
        <v/>
      </c>
      <c r="Y88" s="86" t="str">
        <f t="shared" si="23"/>
        <v/>
      </c>
      <c r="Z88" s="86" t="str">
        <f t="shared" si="24"/>
        <v/>
      </c>
      <c r="AA88" s="86" t="str">
        <f t="shared" si="25"/>
        <v/>
      </c>
      <c r="AB88" s="86" t="str">
        <f t="shared" si="26"/>
        <v/>
      </c>
      <c r="AC88" s="86" t="str">
        <f t="shared" si="27"/>
        <v/>
      </c>
      <c r="AD88" s="86" t="str">
        <f t="shared" si="28"/>
        <v/>
      </c>
      <c r="AE88" s="86" t="str">
        <f t="shared" si="29"/>
        <v/>
      </c>
      <c r="AG88" s="86" t="str">
        <f t="shared" si="30"/>
        <v/>
      </c>
      <c r="AH88" s="86" t="str">
        <f t="shared" si="31"/>
        <v/>
      </c>
      <c r="AI88" s="86" t="str">
        <f t="shared" si="32"/>
        <v/>
      </c>
      <c r="AJ88" s="86" t="str">
        <f t="shared" si="33"/>
        <v/>
      </c>
    </row>
    <row r="89" spans="1:36" ht="15.75" x14ac:dyDescent="0.25">
      <c r="A89" s="100" t="str">
        <f>IF('Connection Table'!A89="","",'Connection Table'!A89)</f>
        <v/>
      </c>
      <c r="B89" s="101">
        <f>IFERROR(VLOOKUP(A89,'Connection Table'!$A:$H,2,0),"")</f>
        <v>0</v>
      </c>
      <c r="C89" s="102">
        <f>IFERROR(VLOOKUP(A89,'Connection Table'!A:K,11,0),"")</f>
        <v>0</v>
      </c>
      <c r="D89" s="80"/>
      <c r="E89" s="76"/>
      <c r="F89" s="76"/>
      <c r="G89" s="76"/>
      <c r="H89" s="76"/>
      <c r="I89" s="76"/>
      <c r="J89" s="76"/>
      <c r="K89" s="76"/>
      <c r="L89" s="76"/>
      <c r="M89" s="76"/>
      <c r="N89" s="76"/>
      <c r="O89" s="76"/>
      <c r="P89" s="76"/>
      <c r="Q89" s="76"/>
      <c r="R89" s="77"/>
      <c r="T89" s="86" t="e">
        <f>OR(A89="",NOT(D89=""),NOT(E89=""),NOT(G89=""),NOT(H89=""),NOT(I89=""),NOT(J89=""),NOT(K89=""),NOT(#REF!=""),NOT(L89=""),NOT(M89=""),NOT(N89=""),NOT(P89=""),NOT(#REF!=""),NOT(Q89=""),NOT(R89=""))</f>
        <v>#REF!</v>
      </c>
      <c r="U89" s="86" t="str">
        <f t="shared" si="20"/>
        <v/>
      </c>
      <c r="V89" s="86" t="str">
        <f t="shared" si="21"/>
        <v/>
      </c>
      <c r="X89" s="86" t="str">
        <f t="shared" si="22"/>
        <v/>
      </c>
      <c r="Y89" s="86" t="str">
        <f t="shared" si="23"/>
        <v/>
      </c>
      <c r="Z89" s="86" t="str">
        <f t="shared" si="24"/>
        <v/>
      </c>
      <c r="AA89" s="86" t="str">
        <f t="shared" si="25"/>
        <v/>
      </c>
      <c r="AB89" s="86" t="str">
        <f t="shared" si="26"/>
        <v/>
      </c>
      <c r="AC89" s="86" t="str">
        <f t="shared" si="27"/>
        <v/>
      </c>
      <c r="AD89" s="86" t="str">
        <f t="shared" si="28"/>
        <v/>
      </c>
      <c r="AE89" s="86" t="str">
        <f t="shared" si="29"/>
        <v/>
      </c>
      <c r="AG89" s="86" t="str">
        <f t="shared" si="30"/>
        <v/>
      </c>
      <c r="AH89" s="86" t="str">
        <f t="shared" si="31"/>
        <v/>
      </c>
      <c r="AI89" s="86" t="str">
        <f t="shared" si="32"/>
        <v/>
      </c>
      <c r="AJ89" s="86" t="str">
        <f t="shared" si="33"/>
        <v/>
      </c>
    </row>
    <row r="90" spans="1:36" ht="15.75" x14ac:dyDescent="0.25">
      <c r="A90" s="100" t="str">
        <f>IF('Connection Table'!A90="","",'Connection Table'!A90)</f>
        <v/>
      </c>
      <c r="B90" s="101">
        <f>IFERROR(VLOOKUP(A90,'Connection Table'!$A:$H,2,0),"")</f>
        <v>0</v>
      </c>
      <c r="C90" s="102">
        <f>IFERROR(VLOOKUP(A90,'Connection Table'!A:K,11,0),"")</f>
        <v>0</v>
      </c>
      <c r="D90" s="80"/>
      <c r="E90" s="76"/>
      <c r="F90" s="76"/>
      <c r="G90" s="76"/>
      <c r="H90" s="76"/>
      <c r="I90" s="76"/>
      <c r="J90" s="76"/>
      <c r="K90" s="76"/>
      <c r="L90" s="76"/>
      <c r="M90" s="76"/>
      <c r="N90" s="76"/>
      <c r="O90" s="76"/>
      <c r="P90" s="76"/>
      <c r="Q90" s="76"/>
      <c r="R90" s="77"/>
      <c r="T90" s="86" t="e">
        <f>OR(A90="",NOT(D90=""),NOT(E90=""),NOT(G90=""),NOT(H90=""),NOT(I90=""),NOT(J90=""),NOT(K90=""),NOT(#REF!=""),NOT(L90=""),NOT(M90=""),NOT(N90=""),NOT(P90=""),NOT(#REF!=""),NOT(Q90=""),NOT(R90=""))</f>
        <v>#REF!</v>
      </c>
      <c r="U90" s="86" t="str">
        <f t="shared" si="20"/>
        <v/>
      </c>
      <c r="V90" s="86" t="str">
        <f t="shared" si="21"/>
        <v/>
      </c>
      <c r="X90" s="86" t="str">
        <f t="shared" si="22"/>
        <v/>
      </c>
      <c r="Y90" s="86" t="str">
        <f t="shared" si="23"/>
        <v/>
      </c>
      <c r="Z90" s="86" t="str">
        <f t="shared" si="24"/>
        <v/>
      </c>
      <c r="AA90" s="86" t="str">
        <f t="shared" si="25"/>
        <v/>
      </c>
      <c r="AB90" s="86" t="str">
        <f t="shared" si="26"/>
        <v/>
      </c>
      <c r="AC90" s="86" t="str">
        <f t="shared" si="27"/>
        <v/>
      </c>
      <c r="AD90" s="86" t="str">
        <f t="shared" si="28"/>
        <v/>
      </c>
      <c r="AE90" s="86" t="str">
        <f t="shared" si="29"/>
        <v/>
      </c>
      <c r="AG90" s="86" t="str">
        <f t="shared" si="30"/>
        <v/>
      </c>
      <c r="AH90" s="86" t="str">
        <f t="shared" si="31"/>
        <v/>
      </c>
      <c r="AI90" s="86" t="str">
        <f t="shared" si="32"/>
        <v/>
      </c>
      <c r="AJ90" s="86" t="str">
        <f t="shared" si="33"/>
        <v/>
      </c>
    </row>
    <row r="91" spans="1:36" ht="15.75" x14ac:dyDescent="0.25">
      <c r="A91" s="100" t="str">
        <f>IF('Connection Table'!A91="","",'Connection Table'!A91)</f>
        <v/>
      </c>
      <c r="B91" s="101">
        <f>IFERROR(VLOOKUP(A91,'Connection Table'!$A:$H,2,0),"")</f>
        <v>0</v>
      </c>
      <c r="C91" s="102">
        <f>IFERROR(VLOOKUP(A91,'Connection Table'!A:K,11,0),"")</f>
        <v>0</v>
      </c>
      <c r="D91" s="80"/>
      <c r="E91" s="76"/>
      <c r="F91" s="76"/>
      <c r="G91" s="76"/>
      <c r="H91" s="76"/>
      <c r="I91" s="76"/>
      <c r="J91" s="76"/>
      <c r="K91" s="76"/>
      <c r="L91" s="76"/>
      <c r="M91" s="76"/>
      <c r="N91" s="76"/>
      <c r="O91" s="76"/>
      <c r="P91" s="76"/>
      <c r="Q91" s="76"/>
      <c r="R91" s="77"/>
      <c r="T91" s="86" t="e">
        <f>OR(A91="",NOT(D91=""),NOT(E91=""),NOT(G91=""),NOT(H91=""),NOT(I91=""),NOT(J91=""),NOT(K91=""),NOT(#REF!=""),NOT(L91=""),NOT(M91=""),NOT(N91=""),NOT(P91=""),NOT(#REF!=""),NOT(Q91=""),NOT(R91=""))</f>
        <v>#REF!</v>
      </c>
      <c r="U91" s="86" t="str">
        <f t="shared" si="20"/>
        <v/>
      </c>
      <c r="V91" s="86" t="str">
        <f t="shared" si="21"/>
        <v/>
      </c>
      <c r="X91" s="86" t="str">
        <f t="shared" si="22"/>
        <v/>
      </c>
      <c r="Y91" s="86" t="str">
        <f t="shared" si="23"/>
        <v/>
      </c>
      <c r="Z91" s="86" t="str">
        <f t="shared" si="24"/>
        <v/>
      </c>
      <c r="AA91" s="86" t="str">
        <f t="shared" si="25"/>
        <v/>
      </c>
      <c r="AB91" s="86" t="str">
        <f t="shared" si="26"/>
        <v/>
      </c>
      <c r="AC91" s="86" t="str">
        <f t="shared" si="27"/>
        <v/>
      </c>
      <c r="AD91" s="86" t="str">
        <f t="shared" si="28"/>
        <v/>
      </c>
      <c r="AE91" s="86" t="str">
        <f t="shared" si="29"/>
        <v/>
      </c>
      <c r="AG91" s="86" t="str">
        <f t="shared" si="30"/>
        <v/>
      </c>
      <c r="AH91" s="86" t="str">
        <f t="shared" si="31"/>
        <v/>
      </c>
      <c r="AI91" s="86" t="str">
        <f t="shared" si="32"/>
        <v/>
      </c>
      <c r="AJ91" s="86" t="str">
        <f t="shared" si="33"/>
        <v/>
      </c>
    </row>
    <row r="92" spans="1:36" ht="15.75" x14ac:dyDescent="0.25">
      <c r="A92" s="100" t="str">
        <f>IF('Connection Table'!A92="","",'Connection Table'!A92)</f>
        <v/>
      </c>
      <c r="B92" s="101">
        <f>IFERROR(VLOOKUP(A92,'Connection Table'!$A:$H,2,0),"")</f>
        <v>0</v>
      </c>
      <c r="C92" s="102">
        <f>IFERROR(VLOOKUP(A92,'Connection Table'!A:K,11,0),"")</f>
        <v>0</v>
      </c>
      <c r="D92" s="80"/>
      <c r="E92" s="76"/>
      <c r="F92" s="76"/>
      <c r="G92" s="76"/>
      <c r="H92" s="76"/>
      <c r="I92" s="76"/>
      <c r="J92" s="76"/>
      <c r="K92" s="76"/>
      <c r="L92" s="76"/>
      <c r="M92" s="76"/>
      <c r="N92" s="76"/>
      <c r="O92" s="76"/>
      <c r="P92" s="76"/>
      <c r="Q92" s="76"/>
      <c r="R92" s="77"/>
      <c r="T92" s="86" t="e">
        <f>OR(A92="",NOT(D92=""),NOT(E92=""),NOT(G92=""),NOT(H92=""),NOT(I92=""),NOT(J92=""),NOT(K92=""),NOT(#REF!=""),NOT(L92=""),NOT(M92=""),NOT(N92=""),NOT(P92=""),NOT(#REF!=""),NOT(Q92=""),NOT(R92=""))</f>
        <v>#REF!</v>
      </c>
      <c r="U92" s="86" t="str">
        <f t="shared" si="20"/>
        <v/>
      </c>
      <c r="V92" s="86" t="str">
        <f t="shared" si="21"/>
        <v/>
      </c>
      <c r="X92" s="86" t="str">
        <f t="shared" si="22"/>
        <v/>
      </c>
      <c r="Y92" s="86" t="str">
        <f t="shared" si="23"/>
        <v/>
      </c>
      <c r="Z92" s="86" t="str">
        <f t="shared" si="24"/>
        <v/>
      </c>
      <c r="AA92" s="86" t="str">
        <f t="shared" si="25"/>
        <v/>
      </c>
      <c r="AB92" s="86" t="str">
        <f t="shared" si="26"/>
        <v/>
      </c>
      <c r="AC92" s="86" t="str">
        <f t="shared" si="27"/>
        <v/>
      </c>
      <c r="AD92" s="86" t="str">
        <f t="shared" si="28"/>
        <v/>
      </c>
      <c r="AE92" s="86" t="str">
        <f t="shared" si="29"/>
        <v/>
      </c>
      <c r="AG92" s="86" t="str">
        <f t="shared" si="30"/>
        <v/>
      </c>
      <c r="AH92" s="86" t="str">
        <f t="shared" si="31"/>
        <v/>
      </c>
      <c r="AI92" s="86" t="str">
        <f t="shared" si="32"/>
        <v/>
      </c>
      <c r="AJ92" s="86" t="str">
        <f t="shared" si="33"/>
        <v/>
      </c>
    </row>
    <row r="93" spans="1:36" ht="15.75" x14ac:dyDescent="0.25">
      <c r="A93" s="100" t="str">
        <f>IF('Connection Table'!A93="","",'Connection Table'!A93)</f>
        <v/>
      </c>
      <c r="B93" s="101">
        <f>IFERROR(VLOOKUP(A93,'Connection Table'!$A:$H,2,0),"")</f>
        <v>0</v>
      </c>
      <c r="C93" s="102">
        <f>IFERROR(VLOOKUP(A93,'Connection Table'!A:K,11,0),"")</f>
        <v>0</v>
      </c>
      <c r="D93" s="80"/>
      <c r="E93" s="76"/>
      <c r="F93" s="76"/>
      <c r="G93" s="76"/>
      <c r="H93" s="76"/>
      <c r="I93" s="76"/>
      <c r="J93" s="76"/>
      <c r="K93" s="76"/>
      <c r="L93" s="76"/>
      <c r="M93" s="76"/>
      <c r="N93" s="76"/>
      <c r="O93" s="76"/>
      <c r="P93" s="76"/>
      <c r="Q93" s="76"/>
      <c r="R93" s="77"/>
      <c r="T93" s="86" t="e">
        <f>OR(A93="",NOT(D93=""),NOT(E93=""),NOT(G93=""),NOT(H93=""),NOT(I93=""),NOT(J93=""),NOT(K93=""),NOT(#REF!=""),NOT(L93=""),NOT(M93=""),NOT(N93=""),NOT(P93=""),NOT(#REF!=""),NOT(Q93=""),NOT(R93=""))</f>
        <v>#REF!</v>
      </c>
      <c r="U93" s="86" t="str">
        <f t="shared" si="20"/>
        <v/>
      </c>
      <c r="V93" s="86" t="str">
        <f t="shared" si="21"/>
        <v/>
      </c>
      <c r="X93" s="86" t="str">
        <f t="shared" si="22"/>
        <v/>
      </c>
      <c r="Y93" s="86" t="str">
        <f t="shared" si="23"/>
        <v/>
      </c>
      <c r="Z93" s="86" t="str">
        <f t="shared" si="24"/>
        <v/>
      </c>
      <c r="AA93" s="86" t="str">
        <f t="shared" si="25"/>
        <v/>
      </c>
      <c r="AB93" s="86" t="str">
        <f t="shared" si="26"/>
        <v/>
      </c>
      <c r="AC93" s="86" t="str">
        <f t="shared" si="27"/>
        <v/>
      </c>
      <c r="AD93" s="86" t="str">
        <f t="shared" si="28"/>
        <v/>
      </c>
      <c r="AE93" s="86" t="str">
        <f t="shared" si="29"/>
        <v/>
      </c>
      <c r="AG93" s="86" t="str">
        <f t="shared" si="30"/>
        <v/>
      </c>
      <c r="AH93" s="86" t="str">
        <f t="shared" si="31"/>
        <v/>
      </c>
      <c r="AI93" s="86" t="str">
        <f t="shared" si="32"/>
        <v/>
      </c>
      <c r="AJ93" s="86" t="str">
        <f t="shared" si="33"/>
        <v/>
      </c>
    </row>
    <row r="94" spans="1:36" ht="15.75" x14ac:dyDescent="0.25">
      <c r="A94" s="100" t="str">
        <f>IF('Connection Table'!A94="","",'Connection Table'!A94)</f>
        <v/>
      </c>
      <c r="B94" s="101">
        <f>IFERROR(VLOOKUP(A94,'Connection Table'!$A:$H,2,0),"")</f>
        <v>0</v>
      </c>
      <c r="C94" s="102">
        <f>IFERROR(VLOOKUP(A94,'Connection Table'!A:K,11,0),"")</f>
        <v>0</v>
      </c>
      <c r="D94" s="80"/>
      <c r="E94" s="76"/>
      <c r="F94" s="76"/>
      <c r="G94" s="76"/>
      <c r="H94" s="76"/>
      <c r="I94" s="76"/>
      <c r="J94" s="76"/>
      <c r="K94" s="76"/>
      <c r="L94" s="76"/>
      <c r="M94" s="76"/>
      <c r="N94" s="76"/>
      <c r="O94" s="76"/>
      <c r="P94" s="76"/>
      <c r="Q94" s="76"/>
      <c r="R94" s="77"/>
      <c r="T94" s="86" t="e">
        <f>OR(A94="",NOT(D94=""),NOT(E94=""),NOT(G94=""),NOT(H94=""),NOT(I94=""),NOT(J94=""),NOT(K94=""),NOT(#REF!=""),NOT(L94=""),NOT(M94=""),NOT(N94=""),NOT(P94=""),NOT(#REF!=""),NOT(Q94=""),NOT(R94=""))</f>
        <v>#REF!</v>
      </c>
      <c r="U94" s="86" t="str">
        <f t="shared" si="20"/>
        <v/>
      </c>
      <c r="V94" s="86" t="str">
        <f t="shared" si="21"/>
        <v/>
      </c>
      <c r="X94" s="86" t="str">
        <f t="shared" si="22"/>
        <v/>
      </c>
      <c r="Y94" s="86" t="str">
        <f t="shared" si="23"/>
        <v/>
      </c>
      <c r="Z94" s="86" t="str">
        <f t="shared" si="24"/>
        <v/>
      </c>
      <c r="AA94" s="86" t="str">
        <f t="shared" si="25"/>
        <v/>
      </c>
      <c r="AB94" s="86" t="str">
        <f t="shared" si="26"/>
        <v/>
      </c>
      <c r="AC94" s="86" t="str">
        <f t="shared" si="27"/>
        <v/>
      </c>
      <c r="AD94" s="86" t="str">
        <f t="shared" si="28"/>
        <v/>
      </c>
      <c r="AE94" s="86" t="str">
        <f t="shared" si="29"/>
        <v/>
      </c>
      <c r="AG94" s="86" t="str">
        <f t="shared" si="30"/>
        <v/>
      </c>
      <c r="AH94" s="86" t="str">
        <f t="shared" si="31"/>
        <v/>
      </c>
      <c r="AI94" s="86" t="str">
        <f t="shared" si="32"/>
        <v/>
      </c>
      <c r="AJ94" s="86" t="str">
        <f t="shared" si="33"/>
        <v/>
      </c>
    </row>
    <row r="95" spans="1:36" ht="15.75" x14ac:dyDescent="0.25">
      <c r="A95" s="100" t="str">
        <f>IF('Connection Table'!A95="","",'Connection Table'!A95)</f>
        <v/>
      </c>
      <c r="B95" s="101">
        <f>IFERROR(VLOOKUP(A95,'Connection Table'!$A:$H,2,0),"")</f>
        <v>0</v>
      </c>
      <c r="C95" s="102">
        <f>IFERROR(VLOOKUP(A95,'Connection Table'!A:K,11,0),"")</f>
        <v>0</v>
      </c>
      <c r="D95" s="80"/>
      <c r="E95" s="76"/>
      <c r="F95" s="76"/>
      <c r="G95" s="76"/>
      <c r="H95" s="76"/>
      <c r="I95" s="76"/>
      <c r="J95" s="76"/>
      <c r="K95" s="76"/>
      <c r="L95" s="76"/>
      <c r="M95" s="76"/>
      <c r="N95" s="76"/>
      <c r="O95" s="76"/>
      <c r="P95" s="76"/>
      <c r="Q95" s="76"/>
      <c r="R95" s="77"/>
      <c r="T95" s="86" t="e">
        <f>OR(A95="",NOT(D95=""),NOT(E95=""),NOT(G95=""),NOT(H95=""),NOT(I95=""),NOT(J95=""),NOT(K95=""),NOT(#REF!=""),NOT(L95=""),NOT(M95=""),NOT(N95=""),NOT(P95=""),NOT(#REF!=""),NOT(Q95=""),NOT(R95=""))</f>
        <v>#REF!</v>
      </c>
      <c r="U95" s="86" t="str">
        <f t="shared" si="20"/>
        <v/>
      </c>
      <c r="V95" s="86" t="str">
        <f t="shared" si="21"/>
        <v/>
      </c>
      <c r="X95" s="86" t="str">
        <f t="shared" si="22"/>
        <v/>
      </c>
      <c r="Y95" s="86" t="str">
        <f t="shared" si="23"/>
        <v/>
      </c>
      <c r="Z95" s="86" t="str">
        <f t="shared" si="24"/>
        <v/>
      </c>
      <c r="AA95" s="86" t="str">
        <f t="shared" si="25"/>
        <v/>
      </c>
      <c r="AB95" s="86" t="str">
        <f t="shared" si="26"/>
        <v/>
      </c>
      <c r="AC95" s="86" t="str">
        <f t="shared" si="27"/>
        <v/>
      </c>
      <c r="AD95" s="86" t="str">
        <f t="shared" si="28"/>
        <v/>
      </c>
      <c r="AE95" s="86" t="str">
        <f t="shared" si="29"/>
        <v/>
      </c>
      <c r="AG95" s="86" t="str">
        <f t="shared" si="30"/>
        <v/>
      </c>
      <c r="AH95" s="86" t="str">
        <f t="shared" si="31"/>
        <v/>
      </c>
      <c r="AI95" s="86" t="str">
        <f t="shared" si="32"/>
        <v/>
      </c>
      <c r="AJ95" s="86" t="str">
        <f t="shared" si="33"/>
        <v/>
      </c>
    </row>
    <row r="96" spans="1:36" ht="15.75" x14ac:dyDescent="0.25">
      <c r="A96" s="100" t="str">
        <f>IF('Connection Table'!A96="","",'Connection Table'!A96)</f>
        <v/>
      </c>
      <c r="B96" s="101">
        <f>IFERROR(VLOOKUP(A96,'Connection Table'!$A:$H,2,0),"")</f>
        <v>0</v>
      </c>
      <c r="C96" s="102">
        <f>IFERROR(VLOOKUP(A96,'Connection Table'!A:K,11,0),"")</f>
        <v>0</v>
      </c>
      <c r="D96" s="80"/>
      <c r="E96" s="76"/>
      <c r="F96" s="76"/>
      <c r="G96" s="76"/>
      <c r="H96" s="76"/>
      <c r="I96" s="76"/>
      <c r="J96" s="76"/>
      <c r="K96" s="76"/>
      <c r="L96" s="76"/>
      <c r="M96" s="76"/>
      <c r="N96" s="76"/>
      <c r="O96" s="76"/>
      <c r="P96" s="76"/>
      <c r="Q96" s="76"/>
      <c r="R96" s="77"/>
      <c r="T96" s="86" t="e">
        <f>OR(A96="",NOT(D96=""),NOT(E96=""),NOT(G96=""),NOT(H96=""),NOT(I96=""),NOT(J96=""),NOT(K96=""),NOT(#REF!=""),NOT(L96=""),NOT(M96=""),NOT(N96=""),NOT(P96=""),NOT(#REF!=""),NOT(Q96=""),NOT(R96=""))</f>
        <v>#REF!</v>
      </c>
      <c r="U96" s="86" t="str">
        <f t="shared" si="20"/>
        <v/>
      </c>
      <c r="V96" s="86" t="str">
        <f t="shared" si="21"/>
        <v/>
      </c>
      <c r="X96" s="86" t="str">
        <f t="shared" si="22"/>
        <v/>
      </c>
      <c r="Y96" s="86" t="str">
        <f t="shared" si="23"/>
        <v/>
      </c>
      <c r="Z96" s="86" t="str">
        <f t="shared" si="24"/>
        <v/>
      </c>
      <c r="AA96" s="86" t="str">
        <f t="shared" si="25"/>
        <v/>
      </c>
      <c r="AB96" s="86" t="str">
        <f t="shared" si="26"/>
        <v/>
      </c>
      <c r="AC96" s="86" t="str">
        <f t="shared" si="27"/>
        <v/>
      </c>
      <c r="AD96" s="86" t="str">
        <f t="shared" si="28"/>
        <v/>
      </c>
      <c r="AE96" s="86" t="str">
        <f t="shared" si="29"/>
        <v/>
      </c>
      <c r="AG96" s="86" t="str">
        <f t="shared" si="30"/>
        <v/>
      </c>
      <c r="AH96" s="86" t="str">
        <f t="shared" si="31"/>
        <v/>
      </c>
      <c r="AI96" s="86" t="str">
        <f t="shared" si="32"/>
        <v/>
      </c>
      <c r="AJ96" s="86" t="str">
        <f t="shared" si="33"/>
        <v/>
      </c>
    </row>
    <row r="97" spans="1:36" ht="15.75" x14ac:dyDescent="0.25">
      <c r="A97" s="100" t="str">
        <f>IF('Connection Table'!A97="","",'Connection Table'!A97)</f>
        <v/>
      </c>
      <c r="B97" s="101">
        <f>IFERROR(VLOOKUP(A97,'Connection Table'!$A:$H,2,0),"")</f>
        <v>0</v>
      </c>
      <c r="C97" s="102">
        <f>IFERROR(VLOOKUP(A97,'Connection Table'!A:K,11,0),"")</f>
        <v>0</v>
      </c>
      <c r="D97" s="80"/>
      <c r="E97" s="76"/>
      <c r="F97" s="76"/>
      <c r="G97" s="76"/>
      <c r="H97" s="76"/>
      <c r="I97" s="76"/>
      <c r="J97" s="76"/>
      <c r="K97" s="76"/>
      <c r="L97" s="76"/>
      <c r="M97" s="76"/>
      <c r="N97" s="76"/>
      <c r="O97" s="76"/>
      <c r="P97" s="76"/>
      <c r="Q97" s="76"/>
      <c r="R97" s="77"/>
      <c r="T97" s="86" t="e">
        <f>OR(A97="",NOT(D97=""),NOT(E97=""),NOT(G97=""),NOT(H97=""),NOT(I97=""),NOT(J97=""),NOT(K97=""),NOT(#REF!=""),NOT(L97=""),NOT(M97=""),NOT(N97=""),NOT(P97=""),NOT(#REF!=""),NOT(Q97=""),NOT(R97=""))</f>
        <v>#REF!</v>
      </c>
      <c r="U97" s="86" t="str">
        <f t="shared" si="20"/>
        <v/>
      </c>
      <c r="V97" s="86" t="str">
        <f t="shared" si="21"/>
        <v/>
      </c>
      <c r="X97" s="86" t="str">
        <f t="shared" si="22"/>
        <v/>
      </c>
      <c r="Y97" s="86" t="str">
        <f t="shared" si="23"/>
        <v/>
      </c>
      <c r="Z97" s="86" t="str">
        <f t="shared" si="24"/>
        <v/>
      </c>
      <c r="AA97" s="86" t="str">
        <f t="shared" si="25"/>
        <v/>
      </c>
      <c r="AB97" s="86" t="str">
        <f t="shared" si="26"/>
        <v/>
      </c>
      <c r="AC97" s="86" t="str">
        <f t="shared" si="27"/>
        <v/>
      </c>
      <c r="AD97" s="86" t="str">
        <f t="shared" si="28"/>
        <v/>
      </c>
      <c r="AE97" s="86" t="str">
        <f t="shared" si="29"/>
        <v/>
      </c>
      <c r="AG97" s="86" t="str">
        <f t="shared" si="30"/>
        <v/>
      </c>
      <c r="AH97" s="86" t="str">
        <f t="shared" si="31"/>
        <v/>
      </c>
      <c r="AI97" s="86" t="str">
        <f t="shared" si="32"/>
        <v/>
      </c>
      <c r="AJ97" s="86" t="str">
        <f t="shared" si="33"/>
        <v/>
      </c>
    </row>
    <row r="98" spans="1:36" ht="15.75" x14ac:dyDescent="0.25">
      <c r="A98" s="100" t="str">
        <f>IF('Connection Table'!A98="","",'Connection Table'!A98)</f>
        <v/>
      </c>
      <c r="B98" s="101">
        <f>IFERROR(VLOOKUP(A98,'Connection Table'!$A:$H,2,0),"")</f>
        <v>0</v>
      </c>
      <c r="C98" s="102">
        <f>IFERROR(VLOOKUP(A98,'Connection Table'!A:K,11,0),"")</f>
        <v>0</v>
      </c>
      <c r="D98" s="80"/>
      <c r="E98" s="76"/>
      <c r="F98" s="76"/>
      <c r="G98" s="76"/>
      <c r="H98" s="76"/>
      <c r="I98" s="76"/>
      <c r="J98" s="76"/>
      <c r="K98" s="76"/>
      <c r="L98" s="76"/>
      <c r="M98" s="76"/>
      <c r="N98" s="76"/>
      <c r="O98" s="76"/>
      <c r="P98" s="76"/>
      <c r="Q98" s="76"/>
      <c r="R98" s="77"/>
      <c r="T98" s="86" t="e">
        <f>OR(A98="",NOT(D98=""),NOT(E98=""),NOT(G98=""),NOT(H98=""),NOT(I98=""),NOT(J98=""),NOT(K98=""),NOT(#REF!=""),NOT(L98=""),NOT(M98=""),NOT(N98=""),NOT(P98=""),NOT(#REF!=""),NOT(Q98=""),NOT(R98=""))</f>
        <v>#REF!</v>
      </c>
      <c r="U98" s="86" t="str">
        <f t="shared" si="20"/>
        <v/>
      </c>
      <c r="V98" s="86" t="str">
        <f t="shared" si="21"/>
        <v/>
      </c>
      <c r="X98" s="86" t="str">
        <f t="shared" si="22"/>
        <v/>
      </c>
      <c r="Y98" s="86" t="str">
        <f t="shared" si="23"/>
        <v/>
      </c>
      <c r="Z98" s="86" t="str">
        <f t="shared" si="24"/>
        <v/>
      </c>
      <c r="AA98" s="86" t="str">
        <f t="shared" si="25"/>
        <v/>
      </c>
      <c r="AB98" s="86" t="str">
        <f t="shared" si="26"/>
        <v/>
      </c>
      <c r="AC98" s="86" t="str">
        <f t="shared" si="27"/>
        <v/>
      </c>
      <c r="AD98" s="86" t="str">
        <f t="shared" si="28"/>
        <v/>
      </c>
      <c r="AE98" s="86" t="str">
        <f t="shared" si="29"/>
        <v/>
      </c>
      <c r="AG98" s="86" t="str">
        <f t="shared" si="30"/>
        <v/>
      </c>
      <c r="AH98" s="86" t="str">
        <f t="shared" si="31"/>
        <v/>
      </c>
      <c r="AI98" s="86" t="str">
        <f t="shared" si="32"/>
        <v/>
      </c>
      <c r="AJ98" s="86" t="str">
        <f t="shared" si="33"/>
        <v/>
      </c>
    </row>
    <row r="99" spans="1:36" ht="15.75" x14ac:dyDescent="0.25">
      <c r="A99" s="100" t="str">
        <f>IF('Connection Table'!A99="","",'Connection Table'!A99)</f>
        <v/>
      </c>
      <c r="B99" s="101">
        <f>IFERROR(VLOOKUP(A99,'Connection Table'!$A:$H,2,0),"")</f>
        <v>0</v>
      </c>
      <c r="C99" s="102">
        <f>IFERROR(VLOOKUP(A99,'Connection Table'!A:K,11,0),"")</f>
        <v>0</v>
      </c>
      <c r="D99" s="80"/>
      <c r="E99" s="76"/>
      <c r="F99" s="76"/>
      <c r="G99" s="76"/>
      <c r="H99" s="76"/>
      <c r="I99" s="76"/>
      <c r="J99" s="76"/>
      <c r="K99" s="76"/>
      <c r="L99" s="76"/>
      <c r="M99" s="76"/>
      <c r="N99" s="76"/>
      <c r="O99" s="76"/>
      <c r="P99" s="76"/>
      <c r="Q99" s="76"/>
      <c r="R99" s="77"/>
      <c r="T99" s="86" t="e">
        <f>OR(A99="",NOT(D99=""),NOT(E99=""),NOT(G99=""),NOT(H99=""),NOT(I99=""),NOT(J99=""),NOT(K99=""),NOT(#REF!=""),NOT(L99=""),NOT(M99=""),NOT(N99=""),NOT(P99=""),NOT(#REF!=""),NOT(Q99=""),NOT(R99=""))</f>
        <v>#REF!</v>
      </c>
      <c r="U99" s="86" t="str">
        <f t="shared" si="20"/>
        <v/>
      </c>
      <c r="V99" s="86" t="str">
        <f t="shared" si="21"/>
        <v/>
      </c>
      <c r="X99" s="86" t="str">
        <f t="shared" si="22"/>
        <v/>
      </c>
      <c r="Y99" s="86" t="str">
        <f t="shared" si="23"/>
        <v/>
      </c>
      <c r="Z99" s="86" t="str">
        <f t="shared" si="24"/>
        <v/>
      </c>
      <c r="AA99" s="86" t="str">
        <f t="shared" si="25"/>
        <v/>
      </c>
      <c r="AB99" s="86" t="str">
        <f t="shared" si="26"/>
        <v/>
      </c>
      <c r="AC99" s="86" t="str">
        <f t="shared" si="27"/>
        <v/>
      </c>
      <c r="AD99" s="86" t="str">
        <f t="shared" si="28"/>
        <v/>
      </c>
      <c r="AE99" s="86" t="str">
        <f t="shared" si="29"/>
        <v/>
      </c>
      <c r="AG99" s="86" t="str">
        <f t="shared" si="30"/>
        <v/>
      </c>
      <c r="AH99" s="86" t="str">
        <f t="shared" si="31"/>
        <v/>
      </c>
      <c r="AI99" s="86" t="str">
        <f t="shared" si="32"/>
        <v/>
      </c>
      <c r="AJ99" s="86" t="str">
        <f t="shared" si="33"/>
        <v/>
      </c>
    </row>
    <row r="100" spans="1:36" ht="15.75" x14ac:dyDescent="0.25">
      <c r="A100" s="100" t="str">
        <f>IF('Connection Table'!A100="","",'Connection Table'!A100)</f>
        <v/>
      </c>
      <c r="B100" s="101">
        <f>IFERROR(VLOOKUP(A100,'Connection Table'!$A:$H,2,0),"")</f>
        <v>0</v>
      </c>
      <c r="C100" s="102">
        <f>IFERROR(VLOOKUP(A100,'Connection Table'!A:K,11,0),"")</f>
        <v>0</v>
      </c>
      <c r="D100" s="80"/>
      <c r="E100" s="76"/>
      <c r="F100" s="76"/>
      <c r="G100" s="76"/>
      <c r="H100" s="76"/>
      <c r="I100" s="76"/>
      <c r="J100" s="76"/>
      <c r="K100" s="76"/>
      <c r="L100" s="76"/>
      <c r="M100" s="76"/>
      <c r="N100" s="76"/>
      <c r="O100" s="76"/>
      <c r="P100" s="76"/>
      <c r="Q100" s="76"/>
      <c r="R100" s="77"/>
      <c r="T100" s="86" t="e">
        <f>OR(A100="",NOT(D100=""),NOT(E100=""),NOT(G100=""),NOT(H100=""),NOT(I100=""),NOT(J100=""),NOT(K100=""),NOT(#REF!=""),NOT(L100=""),NOT(M100=""),NOT(N100=""),NOT(P100=""),NOT(#REF!=""),NOT(Q100=""),NOT(R100=""))</f>
        <v>#REF!</v>
      </c>
      <c r="U100" s="86" t="str">
        <f t="shared" si="20"/>
        <v/>
      </c>
      <c r="V100" s="86" t="str">
        <f t="shared" si="21"/>
        <v/>
      </c>
      <c r="X100" s="86" t="str">
        <f t="shared" si="22"/>
        <v/>
      </c>
      <c r="Y100" s="86" t="str">
        <f t="shared" si="23"/>
        <v/>
      </c>
      <c r="Z100" s="86" t="str">
        <f t="shared" si="24"/>
        <v/>
      </c>
      <c r="AA100" s="86" t="str">
        <f t="shared" si="25"/>
        <v/>
      </c>
      <c r="AB100" s="86" t="str">
        <f t="shared" si="26"/>
        <v/>
      </c>
      <c r="AC100" s="86" t="str">
        <f t="shared" si="27"/>
        <v/>
      </c>
      <c r="AD100" s="86" t="str">
        <f t="shared" si="28"/>
        <v/>
      </c>
      <c r="AE100" s="86" t="str">
        <f t="shared" si="29"/>
        <v/>
      </c>
      <c r="AG100" s="86" t="str">
        <f t="shared" si="30"/>
        <v/>
      </c>
      <c r="AH100" s="86" t="str">
        <f t="shared" si="31"/>
        <v/>
      </c>
      <c r="AI100" s="86" t="str">
        <f t="shared" si="32"/>
        <v/>
      </c>
      <c r="AJ100" s="86" t="str">
        <f t="shared" si="33"/>
        <v/>
      </c>
    </row>
    <row r="101" spans="1:36" ht="15.75" x14ac:dyDescent="0.25">
      <c r="A101" s="100" t="str">
        <f>IF('Connection Table'!A101="","",'Connection Table'!A101)</f>
        <v/>
      </c>
      <c r="B101" s="101">
        <f>IFERROR(VLOOKUP(A101,'Connection Table'!$A:$H,2,0),"")</f>
        <v>0</v>
      </c>
      <c r="C101" s="102">
        <f>IFERROR(VLOOKUP(A101,'Connection Table'!A:K,11,0),"")</f>
        <v>0</v>
      </c>
      <c r="D101" s="80"/>
      <c r="E101" s="76"/>
      <c r="F101" s="76"/>
      <c r="G101" s="76"/>
      <c r="H101" s="76"/>
      <c r="I101" s="76"/>
      <c r="J101" s="76"/>
      <c r="K101" s="76"/>
      <c r="L101" s="76"/>
      <c r="M101" s="76"/>
      <c r="N101" s="76"/>
      <c r="O101" s="76"/>
      <c r="P101" s="76"/>
      <c r="Q101" s="76"/>
      <c r="R101" s="77"/>
      <c r="T101" s="86" t="e">
        <f>OR(A101="",NOT(D101=""),NOT(E101=""),NOT(G101=""),NOT(H101=""),NOT(I101=""),NOT(J101=""),NOT(K101=""),NOT(#REF!=""),NOT(L101=""),NOT(M101=""),NOT(N101=""),NOT(P101=""),NOT(#REF!=""),NOT(Q101=""),NOT(R101=""))</f>
        <v>#REF!</v>
      </c>
      <c r="U101" s="86" t="str">
        <f t="shared" si="20"/>
        <v/>
      </c>
      <c r="V101" s="86" t="str">
        <f t="shared" si="21"/>
        <v/>
      </c>
      <c r="X101" s="86" t="str">
        <f t="shared" ref="X101:X132" si="34">IF(G101="","",CONCATENATE($B101,G$4))</f>
        <v/>
      </c>
      <c r="Y101" s="86" t="str">
        <f t="shared" ref="Y101:Y132" si="35">IF(H101="","",CONCATENATE($B101,H$4))</f>
        <v/>
      </c>
      <c r="Z101" s="86" t="str">
        <f t="shared" ref="Z101:Z132" si="36">IF(I101="","",CONCATENATE($B101,I$4))</f>
        <v/>
      </c>
      <c r="AA101" s="86" t="str">
        <f t="shared" ref="AA101:AA132" si="37">IF(J101="","",CONCATENATE($B101,J$4))</f>
        <v/>
      </c>
      <c r="AB101" s="86" t="str">
        <f t="shared" ref="AB101:AB132" si="38">IF(K101="","",CONCATENATE($B101,K$4))</f>
        <v/>
      </c>
      <c r="AC101" s="86" t="str">
        <f t="shared" si="27"/>
        <v/>
      </c>
      <c r="AD101" s="86" t="str">
        <f t="shared" si="28"/>
        <v/>
      </c>
      <c r="AE101" s="86" t="str">
        <f t="shared" si="29"/>
        <v/>
      </c>
      <c r="AG101" s="86" t="str">
        <f t="shared" si="30"/>
        <v/>
      </c>
      <c r="AH101" s="86" t="str">
        <f t="shared" si="31"/>
        <v/>
      </c>
      <c r="AI101" s="86" t="str">
        <f t="shared" si="32"/>
        <v/>
      </c>
      <c r="AJ101" s="86" t="str">
        <f t="shared" si="33"/>
        <v/>
      </c>
    </row>
    <row r="102" spans="1:36" ht="15.75" x14ac:dyDescent="0.25">
      <c r="A102" s="100" t="str">
        <f>IF('Connection Table'!A102="","",'Connection Table'!A102)</f>
        <v/>
      </c>
      <c r="B102" s="101">
        <f>IFERROR(VLOOKUP(A102,'Connection Table'!$A:$H,2,0),"")</f>
        <v>0</v>
      </c>
      <c r="C102" s="102">
        <f>IFERROR(VLOOKUP(A102,'Connection Table'!A:K,11,0),"")</f>
        <v>0</v>
      </c>
      <c r="D102" s="80"/>
      <c r="E102" s="76"/>
      <c r="F102" s="76"/>
      <c r="G102" s="76"/>
      <c r="H102" s="76"/>
      <c r="I102" s="76"/>
      <c r="J102" s="76"/>
      <c r="K102" s="76"/>
      <c r="L102" s="76"/>
      <c r="M102" s="76"/>
      <c r="N102" s="76"/>
      <c r="O102" s="76"/>
      <c r="P102" s="76"/>
      <c r="Q102" s="76"/>
      <c r="R102" s="77"/>
      <c r="T102" s="86" t="e">
        <f>OR(A102="",NOT(D102=""),NOT(E102=""),NOT(G102=""),NOT(H102=""),NOT(I102=""),NOT(J102=""),NOT(K102=""),NOT(#REF!=""),NOT(L102=""),NOT(M102=""),NOT(N102=""),NOT(P102=""),NOT(#REF!=""),NOT(Q102=""),NOT(R102=""))</f>
        <v>#REF!</v>
      </c>
      <c r="U102" s="86" t="str">
        <f t="shared" si="20"/>
        <v/>
      </c>
      <c r="V102" s="86" t="str">
        <f t="shared" si="21"/>
        <v/>
      </c>
      <c r="X102" s="86" t="str">
        <f t="shared" si="34"/>
        <v/>
      </c>
      <c r="Y102" s="86" t="str">
        <f t="shared" si="35"/>
        <v/>
      </c>
      <c r="Z102" s="86" t="str">
        <f t="shared" si="36"/>
        <v/>
      </c>
      <c r="AA102" s="86" t="str">
        <f t="shared" si="37"/>
        <v/>
      </c>
      <c r="AB102" s="86" t="str">
        <f t="shared" si="38"/>
        <v/>
      </c>
      <c r="AC102" s="86" t="str">
        <f t="shared" si="27"/>
        <v/>
      </c>
      <c r="AD102" s="86" t="str">
        <f t="shared" si="28"/>
        <v/>
      </c>
      <c r="AE102" s="86" t="str">
        <f t="shared" si="29"/>
        <v/>
      </c>
      <c r="AG102" s="86" t="str">
        <f t="shared" si="30"/>
        <v/>
      </c>
      <c r="AH102" s="86" t="str">
        <f t="shared" si="31"/>
        <v/>
      </c>
      <c r="AI102" s="86" t="str">
        <f t="shared" si="32"/>
        <v/>
      </c>
      <c r="AJ102" s="86" t="str">
        <f t="shared" si="33"/>
        <v/>
      </c>
    </row>
    <row r="103" spans="1:36" ht="15.75" x14ac:dyDescent="0.25">
      <c r="A103" s="100" t="str">
        <f>IF('Connection Table'!A103="","",'Connection Table'!A103)</f>
        <v/>
      </c>
      <c r="B103" s="101">
        <f>IFERROR(VLOOKUP(A103,'Connection Table'!$A:$H,2,0),"")</f>
        <v>0</v>
      </c>
      <c r="C103" s="102">
        <f>IFERROR(VLOOKUP(A103,'Connection Table'!A:K,11,0),"")</f>
        <v>0</v>
      </c>
      <c r="D103" s="80"/>
      <c r="E103" s="76"/>
      <c r="F103" s="76"/>
      <c r="G103" s="76"/>
      <c r="H103" s="76"/>
      <c r="I103" s="76"/>
      <c r="J103" s="76"/>
      <c r="K103" s="76"/>
      <c r="L103" s="76"/>
      <c r="M103" s="76"/>
      <c r="N103" s="76"/>
      <c r="O103" s="76"/>
      <c r="P103" s="76"/>
      <c r="Q103" s="76"/>
      <c r="R103" s="77"/>
      <c r="T103" s="86" t="e">
        <f>OR(A103="",NOT(D103=""),NOT(E103=""),NOT(G103=""),NOT(H103=""),NOT(I103=""),NOT(J103=""),NOT(K103=""),NOT(#REF!=""),NOT(L103=""),NOT(M103=""),NOT(N103=""),NOT(P103=""),NOT(#REF!=""),NOT(Q103=""),NOT(R103=""))</f>
        <v>#REF!</v>
      </c>
      <c r="U103" s="86" t="str">
        <f t="shared" si="20"/>
        <v/>
      </c>
      <c r="V103" s="86" t="str">
        <f t="shared" si="21"/>
        <v/>
      </c>
      <c r="X103" s="86" t="str">
        <f t="shared" si="34"/>
        <v/>
      </c>
      <c r="Y103" s="86" t="str">
        <f t="shared" si="35"/>
        <v/>
      </c>
      <c r="Z103" s="86" t="str">
        <f t="shared" si="36"/>
        <v/>
      </c>
      <c r="AA103" s="86" t="str">
        <f t="shared" si="37"/>
        <v/>
      </c>
      <c r="AB103" s="86" t="str">
        <f t="shared" si="38"/>
        <v/>
      </c>
      <c r="AC103" s="86" t="str">
        <f t="shared" si="27"/>
        <v/>
      </c>
      <c r="AD103" s="86" t="str">
        <f t="shared" si="28"/>
        <v/>
      </c>
      <c r="AE103" s="86" t="str">
        <f t="shared" si="29"/>
        <v/>
      </c>
      <c r="AG103" s="86" t="str">
        <f t="shared" si="30"/>
        <v/>
      </c>
      <c r="AH103" s="86" t="str">
        <f t="shared" si="31"/>
        <v/>
      </c>
      <c r="AI103" s="86" t="str">
        <f t="shared" si="32"/>
        <v/>
      </c>
      <c r="AJ103" s="86" t="str">
        <f t="shared" si="33"/>
        <v/>
      </c>
    </row>
    <row r="104" spans="1:36" ht="15.75" x14ac:dyDescent="0.25">
      <c r="A104" s="100" t="str">
        <f>IF('Connection Table'!A104="","",'Connection Table'!A104)</f>
        <v/>
      </c>
      <c r="B104" s="101">
        <f>IFERROR(VLOOKUP(A104,'Connection Table'!$A:$H,2,0),"")</f>
        <v>0</v>
      </c>
      <c r="C104" s="102">
        <f>IFERROR(VLOOKUP(A104,'Connection Table'!A:K,11,0),"")</f>
        <v>0</v>
      </c>
      <c r="D104" s="80"/>
      <c r="E104" s="76"/>
      <c r="F104" s="76"/>
      <c r="G104" s="76"/>
      <c r="H104" s="76"/>
      <c r="I104" s="76"/>
      <c r="J104" s="76"/>
      <c r="K104" s="76"/>
      <c r="L104" s="76"/>
      <c r="M104" s="76"/>
      <c r="N104" s="76"/>
      <c r="O104" s="76"/>
      <c r="P104" s="76"/>
      <c r="Q104" s="76"/>
      <c r="R104" s="77"/>
      <c r="T104" s="86" t="e">
        <f>OR(A104="",NOT(D104=""),NOT(E104=""),NOT(G104=""),NOT(H104=""),NOT(I104=""),NOT(J104=""),NOT(K104=""),NOT(#REF!=""),NOT(L104=""),NOT(M104=""),NOT(N104=""),NOT(P104=""),NOT(#REF!=""),NOT(Q104=""),NOT(R104=""))</f>
        <v>#REF!</v>
      </c>
      <c r="U104" s="86" t="str">
        <f t="shared" si="20"/>
        <v/>
      </c>
      <c r="V104" s="86" t="str">
        <f t="shared" si="21"/>
        <v/>
      </c>
      <c r="X104" s="86" t="str">
        <f t="shared" si="34"/>
        <v/>
      </c>
      <c r="Y104" s="86" t="str">
        <f t="shared" si="35"/>
        <v/>
      </c>
      <c r="Z104" s="86" t="str">
        <f t="shared" si="36"/>
        <v/>
      </c>
      <c r="AA104" s="86" t="str">
        <f t="shared" si="37"/>
        <v/>
      </c>
      <c r="AB104" s="86" t="str">
        <f t="shared" si="38"/>
        <v/>
      </c>
      <c r="AC104" s="86" t="str">
        <f t="shared" si="27"/>
        <v/>
      </c>
      <c r="AD104" s="86" t="str">
        <f t="shared" si="28"/>
        <v/>
      </c>
      <c r="AE104" s="86" t="str">
        <f t="shared" si="29"/>
        <v/>
      </c>
      <c r="AG104" s="86" t="str">
        <f t="shared" si="30"/>
        <v/>
      </c>
      <c r="AH104" s="86" t="str">
        <f t="shared" si="31"/>
        <v/>
      </c>
      <c r="AI104" s="86" t="str">
        <f t="shared" si="32"/>
        <v/>
      </c>
      <c r="AJ104" s="86" t="str">
        <f t="shared" si="33"/>
        <v/>
      </c>
    </row>
    <row r="105" spans="1:36" ht="15.75" x14ac:dyDescent="0.25">
      <c r="A105" s="100" t="str">
        <f>IF('Connection Table'!A105="","",'Connection Table'!A105)</f>
        <v/>
      </c>
      <c r="B105" s="101">
        <f>IFERROR(VLOOKUP(A105,'Connection Table'!$A:$H,2,0),"")</f>
        <v>0</v>
      </c>
      <c r="C105" s="102">
        <f>IFERROR(VLOOKUP(A105,'Connection Table'!A:K,11,0),"")</f>
        <v>0</v>
      </c>
      <c r="D105" s="80"/>
      <c r="E105" s="76"/>
      <c r="F105" s="76"/>
      <c r="G105" s="76"/>
      <c r="H105" s="76"/>
      <c r="I105" s="76"/>
      <c r="J105" s="76"/>
      <c r="K105" s="76"/>
      <c r="L105" s="76"/>
      <c r="M105" s="76"/>
      <c r="N105" s="76"/>
      <c r="O105" s="76"/>
      <c r="P105" s="76"/>
      <c r="Q105" s="76"/>
      <c r="R105" s="77"/>
      <c r="T105" s="86" t="e">
        <f>OR(A105="",NOT(D105=""),NOT(E105=""),NOT(G105=""),NOT(H105=""),NOT(I105=""),NOT(J105=""),NOT(K105=""),NOT(#REF!=""),NOT(L105=""),NOT(M105=""),NOT(N105=""),NOT(P105=""),NOT(#REF!=""),NOT(Q105=""),NOT(R105=""))</f>
        <v>#REF!</v>
      </c>
      <c r="U105" s="86" t="str">
        <f t="shared" si="20"/>
        <v/>
      </c>
      <c r="V105" s="86" t="str">
        <f t="shared" si="21"/>
        <v/>
      </c>
      <c r="X105" s="86" t="str">
        <f t="shared" si="34"/>
        <v/>
      </c>
      <c r="Y105" s="86" t="str">
        <f t="shared" si="35"/>
        <v/>
      </c>
      <c r="Z105" s="86" t="str">
        <f t="shared" si="36"/>
        <v/>
      </c>
      <c r="AA105" s="86" t="str">
        <f t="shared" si="37"/>
        <v/>
      </c>
      <c r="AB105" s="86" t="str">
        <f t="shared" si="38"/>
        <v/>
      </c>
      <c r="AC105" s="86" t="str">
        <f t="shared" si="27"/>
        <v/>
      </c>
      <c r="AD105" s="86" t="str">
        <f t="shared" si="28"/>
        <v/>
      </c>
      <c r="AE105" s="86" t="str">
        <f t="shared" si="29"/>
        <v/>
      </c>
      <c r="AG105" s="86" t="str">
        <f t="shared" si="30"/>
        <v/>
      </c>
      <c r="AH105" s="86" t="str">
        <f t="shared" si="31"/>
        <v/>
      </c>
      <c r="AI105" s="86" t="str">
        <f t="shared" si="32"/>
        <v/>
      </c>
      <c r="AJ105" s="86" t="str">
        <f t="shared" si="33"/>
        <v/>
      </c>
    </row>
    <row r="106" spans="1:36" ht="15.75" x14ac:dyDescent="0.25">
      <c r="A106" s="100" t="str">
        <f>IF('Connection Table'!A106="","",'Connection Table'!A106)</f>
        <v/>
      </c>
      <c r="B106" s="101">
        <f>IFERROR(VLOOKUP(A106,'Connection Table'!$A:$H,2,0),"")</f>
        <v>0</v>
      </c>
      <c r="C106" s="102">
        <f>IFERROR(VLOOKUP(A106,'Connection Table'!A:K,11,0),"")</f>
        <v>0</v>
      </c>
      <c r="D106" s="80"/>
      <c r="E106" s="76"/>
      <c r="F106" s="76"/>
      <c r="G106" s="76"/>
      <c r="H106" s="76"/>
      <c r="I106" s="76"/>
      <c r="J106" s="76"/>
      <c r="K106" s="76"/>
      <c r="L106" s="76"/>
      <c r="M106" s="76"/>
      <c r="N106" s="76"/>
      <c r="O106" s="76"/>
      <c r="P106" s="76"/>
      <c r="Q106" s="76"/>
      <c r="R106" s="77"/>
      <c r="T106" s="86" t="e">
        <f>OR(A106="",NOT(D106=""),NOT(E106=""),NOT(G106=""),NOT(H106=""),NOT(I106=""),NOT(J106=""),NOT(K106=""),NOT(#REF!=""),NOT(L106=""),NOT(M106=""),NOT(N106=""),NOT(P106=""),NOT(#REF!=""),NOT(Q106=""),NOT(R106=""))</f>
        <v>#REF!</v>
      </c>
      <c r="U106" s="86" t="str">
        <f t="shared" si="20"/>
        <v/>
      </c>
      <c r="V106" s="86" t="str">
        <f t="shared" si="21"/>
        <v/>
      </c>
      <c r="X106" s="86" t="str">
        <f t="shared" si="34"/>
        <v/>
      </c>
      <c r="Y106" s="86" t="str">
        <f t="shared" si="35"/>
        <v/>
      </c>
      <c r="Z106" s="86" t="str">
        <f t="shared" si="36"/>
        <v/>
      </c>
      <c r="AA106" s="86" t="str">
        <f t="shared" si="37"/>
        <v/>
      </c>
      <c r="AB106" s="86" t="str">
        <f t="shared" si="38"/>
        <v/>
      </c>
      <c r="AC106" s="86" t="str">
        <f t="shared" si="27"/>
        <v/>
      </c>
      <c r="AD106" s="86" t="str">
        <f t="shared" si="28"/>
        <v/>
      </c>
      <c r="AE106" s="86" t="str">
        <f t="shared" si="29"/>
        <v/>
      </c>
      <c r="AG106" s="86" t="str">
        <f t="shared" si="30"/>
        <v/>
      </c>
      <c r="AH106" s="86" t="str">
        <f t="shared" si="31"/>
        <v/>
      </c>
      <c r="AI106" s="86" t="str">
        <f t="shared" si="32"/>
        <v/>
      </c>
      <c r="AJ106" s="86" t="str">
        <f t="shared" si="33"/>
        <v/>
      </c>
    </row>
    <row r="107" spans="1:36" ht="15.75" x14ac:dyDescent="0.25">
      <c r="A107" s="100" t="str">
        <f>IF('Connection Table'!A107="","",'Connection Table'!A107)</f>
        <v/>
      </c>
      <c r="B107" s="101">
        <f>IFERROR(VLOOKUP(A107,'Connection Table'!$A:$H,2,0),"")</f>
        <v>0</v>
      </c>
      <c r="C107" s="102">
        <f>IFERROR(VLOOKUP(A107,'Connection Table'!A:K,11,0),"")</f>
        <v>0</v>
      </c>
      <c r="D107" s="80"/>
      <c r="E107" s="76"/>
      <c r="F107" s="76"/>
      <c r="G107" s="76"/>
      <c r="H107" s="76"/>
      <c r="I107" s="76"/>
      <c r="J107" s="76"/>
      <c r="K107" s="76"/>
      <c r="L107" s="76"/>
      <c r="M107" s="76"/>
      <c r="N107" s="76"/>
      <c r="O107" s="76"/>
      <c r="P107" s="76"/>
      <c r="Q107" s="76"/>
      <c r="R107" s="77"/>
      <c r="T107" s="86" t="e">
        <f>OR(A107="",NOT(D107=""),NOT(E107=""),NOT(G107=""),NOT(H107=""),NOT(I107=""),NOT(J107=""),NOT(K107=""),NOT(#REF!=""),NOT(L107=""),NOT(M107=""),NOT(N107=""),NOT(P107=""),NOT(#REF!=""),NOT(Q107=""),NOT(R107=""))</f>
        <v>#REF!</v>
      </c>
      <c r="U107" s="86" t="str">
        <f t="shared" si="20"/>
        <v/>
      </c>
      <c r="V107" s="86" t="str">
        <f t="shared" si="21"/>
        <v/>
      </c>
      <c r="X107" s="86" t="str">
        <f t="shared" si="34"/>
        <v/>
      </c>
      <c r="Y107" s="86" t="str">
        <f t="shared" si="35"/>
        <v/>
      </c>
      <c r="Z107" s="86" t="str">
        <f t="shared" si="36"/>
        <v/>
      </c>
      <c r="AA107" s="86" t="str">
        <f t="shared" si="37"/>
        <v/>
      </c>
      <c r="AB107" s="86" t="str">
        <f t="shared" si="38"/>
        <v/>
      </c>
      <c r="AC107" s="86" t="str">
        <f t="shared" si="27"/>
        <v/>
      </c>
      <c r="AD107" s="86" t="str">
        <f t="shared" si="28"/>
        <v/>
      </c>
      <c r="AE107" s="86" t="str">
        <f t="shared" si="29"/>
        <v/>
      </c>
      <c r="AG107" s="86" t="str">
        <f t="shared" si="30"/>
        <v/>
      </c>
      <c r="AH107" s="86" t="str">
        <f t="shared" si="31"/>
        <v/>
      </c>
      <c r="AI107" s="86" t="str">
        <f t="shared" si="32"/>
        <v/>
      </c>
      <c r="AJ107" s="86" t="str">
        <f t="shared" si="33"/>
        <v/>
      </c>
    </row>
    <row r="108" spans="1:36" ht="15.75" x14ac:dyDescent="0.25">
      <c r="A108" s="100" t="str">
        <f>IF('Connection Table'!A108="","",'Connection Table'!A108)</f>
        <v/>
      </c>
      <c r="B108" s="101">
        <f>IFERROR(VLOOKUP(A108,'Connection Table'!$A:$H,2,0),"")</f>
        <v>0</v>
      </c>
      <c r="C108" s="102">
        <f>IFERROR(VLOOKUP(A108,'Connection Table'!A:K,11,0),"")</f>
        <v>0</v>
      </c>
      <c r="D108" s="80"/>
      <c r="E108" s="76"/>
      <c r="F108" s="76"/>
      <c r="G108" s="76"/>
      <c r="H108" s="76"/>
      <c r="I108" s="76"/>
      <c r="J108" s="76"/>
      <c r="K108" s="76"/>
      <c r="L108" s="76"/>
      <c r="M108" s="76"/>
      <c r="N108" s="76"/>
      <c r="O108" s="76"/>
      <c r="P108" s="76"/>
      <c r="Q108" s="76"/>
      <c r="R108" s="77"/>
      <c r="T108" s="86" t="e">
        <f>OR(A108="",NOT(D108=""),NOT(E108=""),NOT(G108=""),NOT(H108=""),NOT(I108=""),NOT(J108=""),NOT(K108=""),NOT(#REF!=""),NOT(L108=""),NOT(M108=""),NOT(N108=""),NOT(P108=""),NOT(#REF!=""),NOT(Q108=""),NOT(R108=""))</f>
        <v>#REF!</v>
      </c>
      <c r="U108" s="86" t="str">
        <f t="shared" si="20"/>
        <v/>
      </c>
      <c r="V108" s="86" t="str">
        <f t="shared" si="21"/>
        <v/>
      </c>
      <c r="X108" s="86" t="str">
        <f t="shared" si="34"/>
        <v/>
      </c>
      <c r="Y108" s="86" t="str">
        <f t="shared" si="35"/>
        <v/>
      </c>
      <c r="Z108" s="86" t="str">
        <f t="shared" si="36"/>
        <v/>
      </c>
      <c r="AA108" s="86" t="str">
        <f t="shared" si="37"/>
        <v/>
      </c>
      <c r="AB108" s="86" t="str">
        <f t="shared" si="38"/>
        <v/>
      </c>
      <c r="AC108" s="86" t="str">
        <f t="shared" si="27"/>
        <v/>
      </c>
      <c r="AD108" s="86" t="str">
        <f t="shared" si="28"/>
        <v/>
      </c>
      <c r="AE108" s="86" t="str">
        <f t="shared" si="29"/>
        <v/>
      </c>
      <c r="AG108" s="86" t="str">
        <f t="shared" si="30"/>
        <v/>
      </c>
      <c r="AH108" s="86" t="str">
        <f t="shared" si="31"/>
        <v/>
      </c>
      <c r="AI108" s="86" t="str">
        <f t="shared" si="32"/>
        <v/>
      </c>
      <c r="AJ108" s="86" t="str">
        <f t="shared" si="33"/>
        <v/>
      </c>
    </row>
    <row r="109" spans="1:36" ht="15.75" x14ac:dyDescent="0.25">
      <c r="A109" s="100" t="str">
        <f>IF('Connection Table'!A109="","",'Connection Table'!A109)</f>
        <v/>
      </c>
      <c r="B109" s="101">
        <f>IFERROR(VLOOKUP(A109,'Connection Table'!$A:$H,2,0),"")</f>
        <v>0</v>
      </c>
      <c r="C109" s="102">
        <f>IFERROR(VLOOKUP(A109,'Connection Table'!A:K,11,0),"")</f>
        <v>0</v>
      </c>
      <c r="D109" s="80"/>
      <c r="E109" s="76"/>
      <c r="F109" s="76"/>
      <c r="G109" s="76"/>
      <c r="H109" s="76"/>
      <c r="I109" s="76"/>
      <c r="J109" s="76"/>
      <c r="K109" s="76"/>
      <c r="L109" s="76"/>
      <c r="M109" s="76"/>
      <c r="N109" s="76"/>
      <c r="O109" s="76"/>
      <c r="P109" s="76"/>
      <c r="Q109" s="76"/>
      <c r="R109" s="77"/>
      <c r="T109" s="86" t="e">
        <f>OR(A109="",NOT(D109=""),NOT(E109=""),NOT(G109=""),NOT(H109=""),NOT(I109=""),NOT(J109=""),NOT(K109=""),NOT(#REF!=""),NOT(L109=""),NOT(M109=""),NOT(N109=""),NOT(P109=""),NOT(#REF!=""),NOT(Q109=""),NOT(R109=""))</f>
        <v>#REF!</v>
      </c>
      <c r="U109" s="86" t="str">
        <f t="shared" si="20"/>
        <v/>
      </c>
      <c r="V109" s="86" t="str">
        <f t="shared" si="21"/>
        <v/>
      </c>
      <c r="X109" s="86" t="str">
        <f t="shared" si="34"/>
        <v/>
      </c>
      <c r="Y109" s="86" t="str">
        <f t="shared" si="35"/>
        <v/>
      </c>
      <c r="Z109" s="86" t="str">
        <f t="shared" si="36"/>
        <v/>
      </c>
      <c r="AA109" s="86" t="str">
        <f t="shared" si="37"/>
        <v/>
      </c>
      <c r="AB109" s="86" t="str">
        <f t="shared" si="38"/>
        <v/>
      </c>
      <c r="AC109" s="86" t="str">
        <f t="shared" si="27"/>
        <v/>
      </c>
      <c r="AD109" s="86" t="str">
        <f t="shared" si="28"/>
        <v/>
      </c>
      <c r="AE109" s="86" t="str">
        <f t="shared" si="29"/>
        <v/>
      </c>
      <c r="AG109" s="86" t="str">
        <f t="shared" si="30"/>
        <v/>
      </c>
      <c r="AH109" s="86" t="str">
        <f t="shared" si="31"/>
        <v/>
      </c>
      <c r="AI109" s="86" t="str">
        <f t="shared" si="32"/>
        <v/>
      </c>
      <c r="AJ109" s="86" t="str">
        <f t="shared" si="33"/>
        <v/>
      </c>
    </row>
    <row r="110" spans="1:36" ht="15.75" x14ac:dyDescent="0.25">
      <c r="A110" s="100" t="str">
        <f>IF('Connection Table'!A110="","",'Connection Table'!A110)</f>
        <v/>
      </c>
      <c r="B110" s="101">
        <f>IFERROR(VLOOKUP(A110,'Connection Table'!$A:$H,2,0),"")</f>
        <v>0</v>
      </c>
      <c r="C110" s="102">
        <f>IFERROR(VLOOKUP(A110,'Connection Table'!A:K,11,0),"")</f>
        <v>0</v>
      </c>
      <c r="D110" s="80"/>
      <c r="E110" s="76"/>
      <c r="F110" s="76"/>
      <c r="G110" s="76"/>
      <c r="H110" s="76"/>
      <c r="I110" s="76"/>
      <c r="J110" s="76"/>
      <c r="K110" s="76"/>
      <c r="L110" s="76"/>
      <c r="M110" s="76"/>
      <c r="N110" s="76"/>
      <c r="O110" s="76"/>
      <c r="P110" s="76"/>
      <c r="Q110" s="76"/>
      <c r="R110" s="77"/>
      <c r="T110" s="86" t="e">
        <f>OR(A110="",NOT(D110=""),NOT(E110=""),NOT(G110=""),NOT(H110=""),NOT(I110=""),NOT(J110=""),NOT(K110=""),NOT(#REF!=""),NOT(L110=""),NOT(M110=""),NOT(N110=""),NOT(P110=""),NOT(#REF!=""),NOT(Q110=""),NOT(R110=""))</f>
        <v>#REF!</v>
      </c>
      <c r="U110" s="86" t="str">
        <f t="shared" si="20"/>
        <v/>
      </c>
      <c r="V110" s="86" t="str">
        <f t="shared" si="21"/>
        <v/>
      </c>
      <c r="X110" s="86" t="str">
        <f t="shared" si="34"/>
        <v/>
      </c>
      <c r="Y110" s="86" t="str">
        <f t="shared" si="35"/>
        <v/>
      </c>
      <c r="Z110" s="86" t="str">
        <f t="shared" si="36"/>
        <v/>
      </c>
      <c r="AA110" s="86" t="str">
        <f t="shared" si="37"/>
        <v/>
      </c>
      <c r="AB110" s="86" t="str">
        <f t="shared" si="38"/>
        <v/>
      </c>
      <c r="AC110" s="86" t="str">
        <f t="shared" si="27"/>
        <v/>
      </c>
      <c r="AD110" s="86" t="str">
        <f t="shared" si="28"/>
        <v/>
      </c>
      <c r="AE110" s="86" t="str">
        <f t="shared" si="29"/>
        <v/>
      </c>
      <c r="AG110" s="86" t="str">
        <f t="shared" si="30"/>
        <v/>
      </c>
      <c r="AH110" s="86" t="str">
        <f t="shared" si="31"/>
        <v/>
      </c>
      <c r="AI110" s="86" t="str">
        <f t="shared" si="32"/>
        <v/>
      </c>
      <c r="AJ110" s="86" t="str">
        <f t="shared" si="33"/>
        <v/>
      </c>
    </row>
    <row r="111" spans="1:36" ht="15.75" x14ac:dyDescent="0.25">
      <c r="A111" s="100" t="str">
        <f>IF('Connection Table'!A111="","",'Connection Table'!A111)</f>
        <v/>
      </c>
      <c r="B111" s="101">
        <f>IFERROR(VLOOKUP(A111,'Connection Table'!$A:$H,2,0),"")</f>
        <v>0</v>
      </c>
      <c r="C111" s="102">
        <f>IFERROR(VLOOKUP(A111,'Connection Table'!A:K,11,0),"")</f>
        <v>0</v>
      </c>
      <c r="D111" s="80"/>
      <c r="E111" s="76"/>
      <c r="F111" s="76"/>
      <c r="G111" s="76"/>
      <c r="H111" s="76"/>
      <c r="I111" s="76"/>
      <c r="J111" s="76"/>
      <c r="K111" s="76"/>
      <c r="L111" s="76"/>
      <c r="M111" s="76"/>
      <c r="N111" s="76"/>
      <c r="O111" s="76"/>
      <c r="P111" s="76"/>
      <c r="Q111" s="76"/>
      <c r="R111" s="77"/>
      <c r="T111" s="86" t="e">
        <f>OR(A111="",NOT(D111=""),NOT(E111=""),NOT(G111=""),NOT(H111=""),NOT(I111=""),NOT(J111=""),NOT(K111=""),NOT(#REF!=""),NOT(L111=""),NOT(M111=""),NOT(N111=""),NOT(P111=""),NOT(#REF!=""),NOT(Q111=""),NOT(R111=""))</f>
        <v>#REF!</v>
      </c>
      <c r="U111" s="86" t="str">
        <f t="shared" si="20"/>
        <v/>
      </c>
      <c r="V111" s="86" t="str">
        <f t="shared" si="21"/>
        <v/>
      </c>
      <c r="X111" s="86" t="str">
        <f t="shared" si="34"/>
        <v/>
      </c>
      <c r="Y111" s="86" t="str">
        <f t="shared" si="35"/>
        <v/>
      </c>
      <c r="Z111" s="86" t="str">
        <f t="shared" si="36"/>
        <v/>
      </c>
      <c r="AA111" s="86" t="str">
        <f t="shared" si="37"/>
        <v/>
      </c>
      <c r="AB111" s="86" t="str">
        <f t="shared" si="38"/>
        <v/>
      </c>
      <c r="AC111" s="86" t="str">
        <f t="shared" si="27"/>
        <v/>
      </c>
      <c r="AD111" s="86" t="str">
        <f t="shared" si="28"/>
        <v/>
      </c>
      <c r="AE111" s="86" t="str">
        <f t="shared" si="29"/>
        <v/>
      </c>
      <c r="AG111" s="86" t="str">
        <f t="shared" si="30"/>
        <v/>
      </c>
      <c r="AH111" s="86" t="str">
        <f t="shared" si="31"/>
        <v/>
      </c>
      <c r="AI111" s="86" t="str">
        <f t="shared" si="32"/>
        <v/>
      </c>
      <c r="AJ111" s="86" t="str">
        <f t="shared" si="33"/>
        <v/>
      </c>
    </row>
    <row r="112" spans="1:36" ht="15.75" x14ac:dyDescent="0.25">
      <c r="A112" s="100" t="str">
        <f>IF('Connection Table'!A112="","",'Connection Table'!A112)</f>
        <v/>
      </c>
      <c r="B112" s="101">
        <f>IFERROR(VLOOKUP(A112,'Connection Table'!$A:$H,2,0),"")</f>
        <v>0</v>
      </c>
      <c r="C112" s="102">
        <f>IFERROR(VLOOKUP(A112,'Connection Table'!A:K,11,0),"")</f>
        <v>0</v>
      </c>
      <c r="D112" s="80"/>
      <c r="E112" s="76"/>
      <c r="F112" s="76"/>
      <c r="G112" s="76"/>
      <c r="H112" s="76"/>
      <c r="I112" s="76"/>
      <c r="J112" s="76"/>
      <c r="K112" s="76"/>
      <c r="L112" s="76"/>
      <c r="M112" s="76"/>
      <c r="N112" s="76"/>
      <c r="O112" s="76"/>
      <c r="P112" s="76"/>
      <c r="Q112" s="76"/>
      <c r="R112" s="77"/>
      <c r="T112" s="86" t="e">
        <f>OR(A112="",NOT(D112=""),NOT(E112=""),NOT(G112=""),NOT(H112=""),NOT(I112=""),NOT(J112=""),NOT(K112=""),NOT(#REF!=""),NOT(L112=""),NOT(M112=""),NOT(N112=""),NOT(P112=""),NOT(#REF!=""),NOT(Q112=""),NOT(R112=""))</f>
        <v>#REF!</v>
      </c>
      <c r="U112" s="86" t="str">
        <f t="shared" si="20"/>
        <v/>
      </c>
      <c r="V112" s="86" t="str">
        <f t="shared" si="21"/>
        <v/>
      </c>
      <c r="X112" s="86" t="str">
        <f t="shared" si="34"/>
        <v/>
      </c>
      <c r="Y112" s="86" t="str">
        <f t="shared" si="35"/>
        <v/>
      </c>
      <c r="Z112" s="86" t="str">
        <f t="shared" si="36"/>
        <v/>
      </c>
      <c r="AA112" s="86" t="str">
        <f t="shared" si="37"/>
        <v/>
      </c>
      <c r="AB112" s="86" t="str">
        <f t="shared" si="38"/>
        <v/>
      </c>
      <c r="AC112" s="86" t="str">
        <f t="shared" si="27"/>
        <v/>
      </c>
      <c r="AD112" s="86" t="str">
        <f t="shared" si="28"/>
        <v/>
      </c>
      <c r="AE112" s="86" t="str">
        <f t="shared" si="29"/>
        <v/>
      </c>
      <c r="AG112" s="86" t="str">
        <f t="shared" si="30"/>
        <v/>
      </c>
      <c r="AH112" s="86" t="str">
        <f t="shared" si="31"/>
        <v/>
      </c>
      <c r="AI112" s="86" t="str">
        <f t="shared" si="32"/>
        <v/>
      </c>
      <c r="AJ112" s="86" t="str">
        <f t="shared" si="33"/>
        <v/>
      </c>
    </row>
    <row r="113" spans="1:36" ht="15.75" x14ac:dyDescent="0.25">
      <c r="A113" s="100" t="str">
        <f>IF('Connection Table'!A113="","",'Connection Table'!A113)</f>
        <v/>
      </c>
      <c r="B113" s="101">
        <f>IFERROR(VLOOKUP(A113,'Connection Table'!$A:$H,2,0),"")</f>
        <v>0</v>
      </c>
      <c r="C113" s="102">
        <f>IFERROR(VLOOKUP(A113,'Connection Table'!A:K,11,0),"")</f>
        <v>0</v>
      </c>
      <c r="D113" s="80"/>
      <c r="E113" s="76"/>
      <c r="F113" s="76"/>
      <c r="G113" s="76"/>
      <c r="H113" s="76"/>
      <c r="I113" s="76"/>
      <c r="J113" s="76"/>
      <c r="K113" s="76"/>
      <c r="L113" s="76"/>
      <c r="M113" s="76"/>
      <c r="N113" s="76"/>
      <c r="O113" s="76"/>
      <c r="P113" s="76"/>
      <c r="Q113" s="76"/>
      <c r="R113" s="77"/>
      <c r="T113" s="86" t="e">
        <f>OR(A113="",NOT(D113=""),NOT(E113=""),NOT(G113=""),NOT(H113=""),NOT(I113=""),NOT(J113=""),NOT(K113=""),NOT(#REF!=""),NOT(L113=""),NOT(M113=""),NOT(N113=""),NOT(P113=""),NOT(#REF!=""),NOT(Q113=""),NOT(R113=""))</f>
        <v>#REF!</v>
      </c>
      <c r="U113" s="86" t="str">
        <f t="shared" si="20"/>
        <v/>
      </c>
      <c r="V113" s="86" t="str">
        <f t="shared" si="21"/>
        <v/>
      </c>
      <c r="X113" s="86" t="str">
        <f t="shared" si="34"/>
        <v/>
      </c>
      <c r="Y113" s="86" t="str">
        <f t="shared" si="35"/>
        <v/>
      </c>
      <c r="Z113" s="86" t="str">
        <f t="shared" si="36"/>
        <v/>
      </c>
      <c r="AA113" s="86" t="str">
        <f t="shared" si="37"/>
        <v/>
      </c>
      <c r="AB113" s="86" t="str">
        <f t="shared" si="38"/>
        <v/>
      </c>
      <c r="AC113" s="86" t="str">
        <f t="shared" si="27"/>
        <v/>
      </c>
      <c r="AD113" s="86" t="str">
        <f t="shared" si="28"/>
        <v/>
      </c>
      <c r="AE113" s="86" t="str">
        <f t="shared" si="29"/>
        <v/>
      </c>
      <c r="AG113" s="86" t="str">
        <f t="shared" si="30"/>
        <v/>
      </c>
      <c r="AH113" s="86" t="str">
        <f t="shared" si="31"/>
        <v/>
      </c>
      <c r="AI113" s="86" t="str">
        <f t="shared" si="32"/>
        <v/>
      </c>
      <c r="AJ113" s="86" t="str">
        <f t="shared" si="33"/>
        <v/>
      </c>
    </row>
    <row r="114" spans="1:36" ht="15.75" x14ac:dyDescent="0.25">
      <c r="A114" s="100" t="str">
        <f>IF('Connection Table'!A114="","",'Connection Table'!A114)</f>
        <v/>
      </c>
      <c r="B114" s="101">
        <f>IFERROR(VLOOKUP(A114,'Connection Table'!$A:$H,2,0),"")</f>
        <v>0</v>
      </c>
      <c r="C114" s="102">
        <f>IFERROR(VLOOKUP(A114,'Connection Table'!A:K,11,0),"")</f>
        <v>0</v>
      </c>
      <c r="D114" s="80"/>
      <c r="E114" s="76"/>
      <c r="F114" s="76"/>
      <c r="G114" s="76"/>
      <c r="H114" s="76"/>
      <c r="I114" s="76"/>
      <c r="J114" s="76"/>
      <c r="K114" s="76"/>
      <c r="L114" s="76"/>
      <c r="M114" s="76"/>
      <c r="N114" s="76"/>
      <c r="O114" s="76"/>
      <c r="P114" s="76"/>
      <c r="Q114" s="76"/>
      <c r="R114" s="77"/>
      <c r="T114" s="86" t="e">
        <f>OR(A114="",NOT(D114=""),NOT(E114=""),NOT(G114=""),NOT(H114=""),NOT(I114=""),NOT(J114=""),NOT(K114=""),NOT(#REF!=""),NOT(L114=""),NOT(M114=""),NOT(N114=""),NOT(P114=""),NOT(#REF!=""),NOT(Q114=""),NOT(R114=""))</f>
        <v>#REF!</v>
      </c>
      <c r="U114" s="86" t="str">
        <f t="shared" si="20"/>
        <v/>
      </c>
      <c r="V114" s="86" t="str">
        <f t="shared" si="21"/>
        <v/>
      </c>
      <c r="X114" s="86" t="str">
        <f t="shared" si="34"/>
        <v/>
      </c>
      <c r="Y114" s="86" t="str">
        <f t="shared" si="35"/>
        <v/>
      </c>
      <c r="Z114" s="86" t="str">
        <f t="shared" si="36"/>
        <v/>
      </c>
      <c r="AA114" s="86" t="str">
        <f t="shared" si="37"/>
        <v/>
      </c>
      <c r="AB114" s="86" t="str">
        <f t="shared" si="38"/>
        <v/>
      </c>
      <c r="AC114" s="86" t="str">
        <f t="shared" si="27"/>
        <v/>
      </c>
      <c r="AD114" s="86" t="str">
        <f t="shared" si="28"/>
        <v/>
      </c>
      <c r="AE114" s="86" t="str">
        <f t="shared" si="29"/>
        <v/>
      </c>
      <c r="AG114" s="86" t="str">
        <f t="shared" si="30"/>
        <v/>
      </c>
      <c r="AH114" s="86" t="str">
        <f t="shared" si="31"/>
        <v/>
      </c>
      <c r="AI114" s="86" t="str">
        <f t="shared" si="32"/>
        <v/>
      </c>
      <c r="AJ114" s="86" t="str">
        <f t="shared" si="33"/>
        <v/>
      </c>
    </row>
    <row r="115" spans="1:36" ht="15.75" x14ac:dyDescent="0.25">
      <c r="A115" s="100" t="str">
        <f>IF('Connection Table'!A115="","",'Connection Table'!A115)</f>
        <v/>
      </c>
      <c r="B115" s="101">
        <f>IFERROR(VLOOKUP(A115,'Connection Table'!$A:$H,2,0),"")</f>
        <v>0</v>
      </c>
      <c r="C115" s="102">
        <f>IFERROR(VLOOKUP(A115,'Connection Table'!A:K,11,0),"")</f>
        <v>0</v>
      </c>
      <c r="D115" s="80"/>
      <c r="E115" s="76"/>
      <c r="F115" s="76"/>
      <c r="G115" s="76"/>
      <c r="H115" s="76"/>
      <c r="I115" s="76"/>
      <c r="J115" s="76"/>
      <c r="K115" s="76"/>
      <c r="L115" s="76"/>
      <c r="M115" s="76"/>
      <c r="N115" s="76"/>
      <c r="O115" s="76"/>
      <c r="P115" s="76"/>
      <c r="Q115" s="76"/>
      <c r="R115" s="77"/>
      <c r="T115" s="86" t="e">
        <f>OR(A115="",NOT(D115=""),NOT(E115=""),NOT(G115=""),NOT(H115=""),NOT(I115=""),NOT(J115=""),NOT(K115=""),NOT(#REF!=""),NOT(L115=""),NOT(M115=""),NOT(N115=""),NOT(P115=""),NOT(#REF!=""),NOT(Q115=""),NOT(R115=""))</f>
        <v>#REF!</v>
      </c>
      <c r="U115" s="86" t="str">
        <f t="shared" si="20"/>
        <v/>
      </c>
      <c r="V115" s="86" t="str">
        <f t="shared" si="21"/>
        <v/>
      </c>
      <c r="X115" s="86" t="str">
        <f t="shared" si="34"/>
        <v/>
      </c>
      <c r="Y115" s="86" t="str">
        <f t="shared" si="35"/>
        <v/>
      </c>
      <c r="Z115" s="86" t="str">
        <f t="shared" si="36"/>
        <v/>
      </c>
      <c r="AA115" s="86" t="str">
        <f t="shared" si="37"/>
        <v/>
      </c>
      <c r="AB115" s="86" t="str">
        <f t="shared" si="38"/>
        <v/>
      </c>
      <c r="AC115" s="86" t="str">
        <f t="shared" si="27"/>
        <v/>
      </c>
      <c r="AD115" s="86" t="str">
        <f t="shared" si="28"/>
        <v/>
      </c>
      <c r="AE115" s="86" t="str">
        <f t="shared" si="29"/>
        <v/>
      </c>
      <c r="AG115" s="86" t="str">
        <f t="shared" si="30"/>
        <v/>
      </c>
      <c r="AH115" s="86" t="str">
        <f t="shared" si="31"/>
        <v/>
      </c>
      <c r="AI115" s="86" t="str">
        <f t="shared" si="32"/>
        <v/>
      </c>
      <c r="AJ115" s="86" t="str">
        <f t="shared" si="33"/>
        <v/>
      </c>
    </row>
    <row r="116" spans="1:36" ht="15.75" x14ac:dyDescent="0.25">
      <c r="A116" s="100" t="str">
        <f>IF('Connection Table'!A116="","",'Connection Table'!A116)</f>
        <v/>
      </c>
      <c r="B116" s="101">
        <f>IFERROR(VLOOKUP(A116,'Connection Table'!$A:$H,2,0),"")</f>
        <v>0</v>
      </c>
      <c r="C116" s="102">
        <f>IFERROR(VLOOKUP(A116,'Connection Table'!A:K,11,0),"")</f>
        <v>0</v>
      </c>
      <c r="D116" s="80"/>
      <c r="E116" s="76"/>
      <c r="F116" s="76"/>
      <c r="G116" s="76"/>
      <c r="H116" s="76"/>
      <c r="I116" s="76"/>
      <c r="J116" s="76"/>
      <c r="K116" s="76"/>
      <c r="L116" s="76"/>
      <c r="M116" s="76"/>
      <c r="N116" s="76"/>
      <c r="O116" s="76"/>
      <c r="P116" s="76"/>
      <c r="Q116" s="76"/>
      <c r="R116" s="77"/>
      <c r="T116" s="86" t="e">
        <f>OR(A116="",NOT(D116=""),NOT(E116=""),NOT(G116=""),NOT(H116=""),NOT(I116=""),NOT(J116=""),NOT(K116=""),NOT(#REF!=""),NOT(L116=""),NOT(M116=""),NOT(N116=""),NOT(P116=""),NOT(#REF!=""),NOT(Q116=""),NOT(R116=""))</f>
        <v>#REF!</v>
      </c>
      <c r="U116" s="86" t="str">
        <f t="shared" si="20"/>
        <v/>
      </c>
      <c r="V116" s="86" t="str">
        <f t="shared" si="21"/>
        <v/>
      </c>
      <c r="X116" s="86" t="str">
        <f t="shared" si="34"/>
        <v/>
      </c>
      <c r="Y116" s="86" t="str">
        <f t="shared" si="35"/>
        <v/>
      </c>
      <c r="Z116" s="86" t="str">
        <f t="shared" si="36"/>
        <v/>
      </c>
      <c r="AA116" s="86" t="str">
        <f t="shared" si="37"/>
        <v/>
      </c>
      <c r="AB116" s="86" t="str">
        <f t="shared" si="38"/>
        <v/>
      </c>
      <c r="AC116" s="86" t="str">
        <f t="shared" si="27"/>
        <v/>
      </c>
      <c r="AD116" s="86" t="str">
        <f t="shared" si="28"/>
        <v/>
      </c>
      <c r="AE116" s="86" t="str">
        <f t="shared" si="29"/>
        <v/>
      </c>
      <c r="AG116" s="86" t="str">
        <f t="shared" si="30"/>
        <v/>
      </c>
      <c r="AH116" s="86" t="str">
        <f t="shared" si="31"/>
        <v/>
      </c>
      <c r="AI116" s="86" t="str">
        <f t="shared" si="32"/>
        <v/>
      </c>
      <c r="AJ116" s="86" t="str">
        <f t="shared" si="33"/>
        <v/>
      </c>
    </row>
    <row r="117" spans="1:36" ht="15.75" x14ac:dyDescent="0.25">
      <c r="A117" s="100" t="str">
        <f>IF('Connection Table'!A117="","",'Connection Table'!A117)</f>
        <v/>
      </c>
      <c r="B117" s="101">
        <f>IFERROR(VLOOKUP(A117,'Connection Table'!$A:$H,2,0),"")</f>
        <v>0</v>
      </c>
      <c r="C117" s="102">
        <f>IFERROR(VLOOKUP(A117,'Connection Table'!A:K,11,0),"")</f>
        <v>0</v>
      </c>
      <c r="D117" s="80"/>
      <c r="E117" s="76"/>
      <c r="F117" s="76"/>
      <c r="G117" s="76"/>
      <c r="H117" s="76"/>
      <c r="I117" s="76"/>
      <c r="J117" s="76"/>
      <c r="K117" s="76"/>
      <c r="L117" s="76"/>
      <c r="M117" s="76"/>
      <c r="N117" s="76"/>
      <c r="O117" s="76"/>
      <c r="P117" s="76"/>
      <c r="Q117" s="76"/>
      <c r="R117" s="77"/>
      <c r="T117" s="86" t="e">
        <f>OR(A117="",NOT(D117=""),NOT(E117=""),NOT(G117=""),NOT(H117=""),NOT(I117=""),NOT(J117=""),NOT(K117=""),NOT(#REF!=""),NOT(L117=""),NOT(M117=""),NOT(N117=""),NOT(P117=""),NOT(#REF!=""),NOT(Q117=""),NOT(R117=""))</f>
        <v>#REF!</v>
      </c>
      <c r="U117" s="86" t="str">
        <f t="shared" si="20"/>
        <v/>
      </c>
      <c r="V117" s="86" t="str">
        <f t="shared" si="21"/>
        <v/>
      </c>
      <c r="X117" s="86" t="str">
        <f t="shared" si="34"/>
        <v/>
      </c>
      <c r="Y117" s="86" t="str">
        <f t="shared" si="35"/>
        <v/>
      </c>
      <c r="Z117" s="86" t="str">
        <f t="shared" si="36"/>
        <v/>
      </c>
      <c r="AA117" s="86" t="str">
        <f t="shared" si="37"/>
        <v/>
      </c>
      <c r="AB117" s="86" t="str">
        <f t="shared" si="38"/>
        <v/>
      </c>
      <c r="AC117" s="86" t="str">
        <f t="shared" si="27"/>
        <v/>
      </c>
      <c r="AD117" s="86" t="str">
        <f t="shared" si="28"/>
        <v/>
      </c>
      <c r="AE117" s="86" t="str">
        <f t="shared" si="29"/>
        <v/>
      </c>
      <c r="AG117" s="86" t="str">
        <f t="shared" si="30"/>
        <v/>
      </c>
      <c r="AH117" s="86" t="str">
        <f t="shared" si="31"/>
        <v/>
      </c>
      <c r="AI117" s="86" t="str">
        <f t="shared" si="32"/>
        <v/>
      </c>
      <c r="AJ117" s="86" t="str">
        <f t="shared" si="33"/>
        <v/>
      </c>
    </row>
    <row r="118" spans="1:36" ht="15.75" x14ac:dyDescent="0.25">
      <c r="A118" s="100" t="str">
        <f>IF('Connection Table'!A118="","",'Connection Table'!A118)</f>
        <v/>
      </c>
      <c r="B118" s="101">
        <f>IFERROR(VLOOKUP(A118,'Connection Table'!$A:$H,2,0),"")</f>
        <v>0</v>
      </c>
      <c r="C118" s="102">
        <f>IFERROR(VLOOKUP(A118,'Connection Table'!A:K,11,0),"")</f>
        <v>0</v>
      </c>
      <c r="D118" s="80"/>
      <c r="E118" s="76"/>
      <c r="F118" s="76"/>
      <c r="G118" s="76"/>
      <c r="H118" s="76"/>
      <c r="I118" s="76"/>
      <c r="J118" s="76"/>
      <c r="K118" s="76"/>
      <c r="L118" s="76"/>
      <c r="M118" s="76"/>
      <c r="N118" s="76"/>
      <c r="O118" s="76"/>
      <c r="P118" s="76"/>
      <c r="Q118" s="76"/>
      <c r="R118" s="77"/>
      <c r="T118" s="86" t="e">
        <f>OR(A118="",NOT(D118=""),NOT(E118=""),NOT(G118=""),NOT(H118=""),NOT(I118=""),NOT(J118=""),NOT(K118=""),NOT(#REF!=""),NOT(L118=""),NOT(M118=""),NOT(N118=""),NOT(P118=""),NOT(#REF!=""),NOT(Q118=""),NOT(R118=""))</f>
        <v>#REF!</v>
      </c>
      <c r="U118" s="86" t="str">
        <f t="shared" si="20"/>
        <v/>
      </c>
      <c r="V118" s="86" t="str">
        <f t="shared" si="21"/>
        <v/>
      </c>
      <c r="X118" s="86" t="str">
        <f t="shared" si="34"/>
        <v/>
      </c>
      <c r="Y118" s="86" t="str">
        <f t="shared" si="35"/>
        <v/>
      </c>
      <c r="Z118" s="86" t="str">
        <f t="shared" si="36"/>
        <v/>
      </c>
      <c r="AA118" s="86" t="str">
        <f t="shared" si="37"/>
        <v/>
      </c>
      <c r="AB118" s="86" t="str">
        <f t="shared" si="38"/>
        <v/>
      </c>
      <c r="AC118" s="86" t="str">
        <f t="shared" si="27"/>
        <v/>
      </c>
      <c r="AD118" s="86" t="str">
        <f t="shared" si="28"/>
        <v/>
      </c>
      <c r="AE118" s="86" t="str">
        <f t="shared" si="29"/>
        <v/>
      </c>
      <c r="AG118" s="86" t="str">
        <f t="shared" si="30"/>
        <v/>
      </c>
      <c r="AH118" s="86" t="str">
        <f t="shared" si="31"/>
        <v/>
      </c>
      <c r="AI118" s="86" t="str">
        <f t="shared" si="32"/>
        <v/>
      </c>
      <c r="AJ118" s="86" t="str">
        <f t="shared" si="33"/>
        <v/>
      </c>
    </row>
    <row r="119" spans="1:36" ht="15.75" x14ac:dyDescent="0.25">
      <c r="A119" s="100" t="str">
        <f>IF('Connection Table'!A119="","",'Connection Table'!A119)</f>
        <v/>
      </c>
      <c r="B119" s="101">
        <f>IFERROR(VLOOKUP(A119,'Connection Table'!$A:$H,2,0),"")</f>
        <v>0</v>
      </c>
      <c r="C119" s="102">
        <f>IFERROR(VLOOKUP(A119,'Connection Table'!A:K,11,0),"")</f>
        <v>0</v>
      </c>
      <c r="D119" s="80"/>
      <c r="E119" s="76"/>
      <c r="F119" s="76"/>
      <c r="G119" s="76"/>
      <c r="H119" s="76"/>
      <c r="I119" s="76"/>
      <c r="J119" s="76"/>
      <c r="K119" s="76"/>
      <c r="L119" s="76"/>
      <c r="M119" s="76"/>
      <c r="N119" s="76"/>
      <c r="O119" s="76"/>
      <c r="P119" s="76"/>
      <c r="Q119" s="76"/>
      <c r="R119" s="77"/>
      <c r="T119" s="86" t="e">
        <f>OR(A119="",NOT(D119=""),NOT(E119=""),NOT(G119=""),NOT(H119=""),NOT(I119=""),NOT(J119=""),NOT(K119=""),NOT(#REF!=""),NOT(L119=""),NOT(M119=""),NOT(N119=""),NOT(P119=""),NOT(#REF!=""),NOT(Q119=""),NOT(R119=""))</f>
        <v>#REF!</v>
      </c>
      <c r="U119" s="86" t="str">
        <f t="shared" si="20"/>
        <v/>
      </c>
      <c r="V119" s="86" t="str">
        <f t="shared" si="21"/>
        <v/>
      </c>
      <c r="X119" s="86" t="str">
        <f t="shared" si="34"/>
        <v/>
      </c>
      <c r="Y119" s="86" t="str">
        <f t="shared" si="35"/>
        <v/>
      </c>
      <c r="Z119" s="86" t="str">
        <f t="shared" si="36"/>
        <v/>
      </c>
      <c r="AA119" s="86" t="str">
        <f t="shared" si="37"/>
        <v/>
      </c>
      <c r="AB119" s="86" t="str">
        <f t="shared" si="38"/>
        <v/>
      </c>
      <c r="AC119" s="86" t="str">
        <f t="shared" si="27"/>
        <v/>
      </c>
      <c r="AD119" s="86" t="str">
        <f t="shared" si="28"/>
        <v/>
      </c>
      <c r="AE119" s="86" t="str">
        <f t="shared" si="29"/>
        <v/>
      </c>
      <c r="AG119" s="86" t="str">
        <f t="shared" si="30"/>
        <v/>
      </c>
      <c r="AH119" s="86" t="str">
        <f t="shared" si="31"/>
        <v/>
      </c>
      <c r="AI119" s="86" t="str">
        <f t="shared" si="32"/>
        <v/>
      </c>
      <c r="AJ119" s="86" t="str">
        <f t="shared" si="33"/>
        <v/>
      </c>
    </row>
    <row r="120" spans="1:36" ht="15.75" x14ac:dyDescent="0.25">
      <c r="A120" s="100" t="str">
        <f>IF('Connection Table'!A120="","",'Connection Table'!A120)</f>
        <v/>
      </c>
      <c r="B120" s="101">
        <f>IFERROR(VLOOKUP(A120,'Connection Table'!$A:$H,2,0),"")</f>
        <v>0</v>
      </c>
      <c r="C120" s="102">
        <f>IFERROR(VLOOKUP(A120,'Connection Table'!A:K,11,0),"")</f>
        <v>0</v>
      </c>
      <c r="D120" s="80"/>
      <c r="E120" s="76"/>
      <c r="F120" s="76"/>
      <c r="G120" s="76"/>
      <c r="H120" s="76"/>
      <c r="I120" s="76"/>
      <c r="J120" s="76"/>
      <c r="K120" s="76"/>
      <c r="L120" s="76"/>
      <c r="M120" s="76"/>
      <c r="N120" s="76"/>
      <c r="O120" s="76"/>
      <c r="P120" s="76"/>
      <c r="Q120" s="76"/>
      <c r="R120" s="77"/>
      <c r="T120" s="86" t="e">
        <f>OR(A120="",NOT(D120=""),NOT(E120=""),NOT(G120=""),NOT(H120=""),NOT(I120=""),NOT(J120=""),NOT(K120=""),NOT(#REF!=""),NOT(L120=""),NOT(M120=""),NOT(N120=""),NOT(P120=""),NOT(#REF!=""),NOT(Q120=""),NOT(R120=""))</f>
        <v>#REF!</v>
      </c>
      <c r="U120" s="86" t="str">
        <f t="shared" si="20"/>
        <v/>
      </c>
      <c r="V120" s="86" t="str">
        <f t="shared" si="21"/>
        <v/>
      </c>
      <c r="X120" s="86" t="str">
        <f t="shared" si="34"/>
        <v/>
      </c>
      <c r="Y120" s="86" t="str">
        <f t="shared" si="35"/>
        <v/>
      </c>
      <c r="Z120" s="86" t="str">
        <f t="shared" si="36"/>
        <v/>
      </c>
      <c r="AA120" s="86" t="str">
        <f t="shared" si="37"/>
        <v/>
      </c>
      <c r="AB120" s="86" t="str">
        <f t="shared" si="38"/>
        <v/>
      </c>
      <c r="AC120" s="86" t="str">
        <f t="shared" si="27"/>
        <v/>
      </c>
      <c r="AD120" s="86" t="str">
        <f t="shared" si="28"/>
        <v/>
      </c>
      <c r="AE120" s="86" t="str">
        <f t="shared" si="29"/>
        <v/>
      </c>
      <c r="AG120" s="86" t="str">
        <f t="shared" si="30"/>
        <v/>
      </c>
      <c r="AH120" s="86" t="str">
        <f t="shared" si="31"/>
        <v/>
      </c>
      <c r="AI120" s="86" t="str">
        <f t="shared" si="32"/>
        <v/>
      </c>
      <c r="AJ120" s="86" t="str">
        <f t="shared" si="33"/>
        <v/>
      </c>
    </row>
    <row r="121" spans="1:36" ht="15.75" x14ac:dyDescent="0.25">
      <c r="A121" s="100" t="str">
        <f>IF('Connection Table'!A121="","",'Connection Table'!A121)</f>
        <v/>
      </c>
      <c r="B121" s="101">
        <f>IFERROR(VLOOKUP(A121,'Connection Table'!$A:$H,2,0),"")</f>
        <v>0</v>
      </c>
      <c r="C121" s="102">
        <f>IFERROR(VLOOKUP(A121,'Connection Table'!A:K,11,0),"")</f>
        <v>0</v>
      </c>
      <c r="D121" s="80"/>
      <c r="E121" s="76"/>
      <c r="F121" s="76"/>
      <c r="G121" s="76"/>
      <c r="H121" s="76"/>
      <c r="I121" s="76"/>
      <c r="J121" s="76"/>
      <c r="K121" s="76"/>
      <c r="L121" s="76"/>
      <c r="M121" s="76"/>
      <c r="N121" s="76"/>
      <c r="O121" s="76"/>
      <c r="P121" s="76"/>
      <c r="Q121" s="76"/>
      <c r="R121" s="77"/>
      <c r="T121" s="86" t="e">
        <f>OR(A121="",NOT(D121=""),NOT(E121=""),NOT(G121=""),NOT(H121=""),NOT(I121=""),NOT(J121=""),NOT(K121=""),NOT(#REF!=""),NOT(L121=""),NOT(M121=""),NOT(N121=""),NOT(P121=""),NOT(#REF!=""),NOT(Q121=""),NOT(R121=""))</f>
        <v>#REF!</v>
      </c>
      <c r="U121" s="86" t="str">
        <f t="shared" si="20"/>
        <v/>
      </c>
      <c r="V121" s="86" t="str">
        <f t="shared" si="21"/>
        <v/>
      </c>
      <c r="X121" s="86" t="str">
        <f t="shared" si="34"/>
        <v/>
      </c>
      <c r="Y121" s="86" t="str">
        <f t="shared" si="35"/>
        <v/>
      </c>
      <c r="Z121" s="86" t="str">
        <f t="shared" si="36"/>
        <v/>
      </c>
      <c r="AA121" s="86" t="str">
        <f t="shared" si="37"/>
        <v/>
      </c>
      <c r="AB121" s="86" t="str">
        <f t="shared" si="38"/>
        <v/>
      </c>
      <c r="AC121" s="86" t="str">
        <f t="shared" si="27"/>
        <v/>
      </c>
      <c r="AD121" s="86" t="str">
        <f t="shared" si="28"/>
        <v/>
      </c>
      <c r="AE121" s="86" t="str">
        <f t="shared" si="29"/>
        <v/>
      </c>
      <c r="AG121" s="86" t="str">
        <f t="shared" si="30"/>
        <v/>
      </c>
      <c r="AH121" s="86" t="str">
        <f t="shared" si="31"/>
        <v/>
      </c>
      <c r="AI121" s="86" t="str">
        <f t="shared" si="32"/>
        <v/>
      </c>
      <c r="AJ121" s="86" t="str">
        <f t="shared" si="33"/>
        <v/>
      </c>
    </row>
    <row r="122" spans="1:36" ht="15.75" x14ac:dyDescent="0.25">
      <c r="A122" s="100" t="str">
        <f>IF('Connection Table'!A122="","",'Connection Table'!A122)</f>
        <v/>
      </c>
      <c r="B122" s="101">
        <f>IFERROR(VLOOKUP(A122,'Connection Table'!$A:$H,2,0),"")</f>
        <v>0</v>
      </c>
      <c r="C122" s="102">
        <f>IFERROR(VLOOKUP(A122,'Connection Table'!A:K,11,0),"")</f>
        <v>0</v>
      </c>
      <c r="D122" s="80"/>
      <c r="E122" s="76"/>
      <c r="F122" s="76"/>
      <c r="G122" s="76"/>
      <c r="H122" s="76"/>
      <c r="I122" s="76"/>
      <c r="J122" s="76"/>
      <c r="K122" s="76"/>
      <c r="L122" s="76"/>
      <c r="M122" s="76"/>
      <c r="N122" s="76"/>
      <c r="O122" s="76"/>
      <c r="P122" s="76"/>
      <c r="Q122" s="76"/>
      <c r="R122" s="77"/>
      <c r="T122" s="86" t="e">
        <f>OR(A122="",NOT(D122=""),NOT(E122=""),NOT(G122=""),NOT(H122=""),NOT(I122=""),NOT(J122=""),NOT(K122=""),NOT(#REF!=""),NOT(L122=""),NOT(M122=""),NOT(N122=""),NOT(P122=""),NOT(#REF!=""),NOT(Q122=""),NOT(R122=""))</f>
        <v>#REF!</v>
      </c>
      <c r="U122" s="86" t="str">
        <f t="shared" si="20"/>
        <v/>
      </c>
      <c r="V122" s="86" t="str">
        <f t="shared" si="21"/>
        <v/>
      </c>
      <c r="X122" s="86" t="str">
        <f t="shared" si="34"/>
        <v/>
      </c>
      <c r="Y122" s="86" t="str">
        <f t="shared" si="35"/>
        <v/>
      </c>
      <c r="Z122" s="86" t="str">
        <f t="shared" si="36"/>
        <v/>
      </c>
      <c r="AA122" s="86" t="str">
        <f t="shared" si="37"/>
        <v/>
      </c>
      <c r="AB122" s="86" t="str">
        <f t="shared" si="38"/>
        <v/>
      </c>
      <c r="AC122" s="86" t="str">
        <f t="shared" si="27"/>
        <v/>
      </c>
      <c r="AD122" s="86" t="str">
        <f t="shared" si="28"/>
        <v/>
      </c>
      <c r="AE122" s="86" t="str">
        <f t="shared" si="29"/>
        <v/>
      </c>
      <c r="AG122" s="86" t="str">
        <f t="shared" si="30"/>
        <v/>
      </c>
      <c r="AH122" s="86" t="str">
        <f t="shared" si="31"/>
        <v/>
      </c>
      <c r="AI122" s="86" t="str">
        <f t="shared" si="32"/>
        <v/>
      </c>
      <c r="AJ122" s="86" t="str">
        <f t="shared" si="33"/>
        <v/>
      </c>
    </row>
    <row r="123" spans="1:36" ht="15.75" x14ac:dyDescent="0.25">
      <c r="A123" s="100" t="str">
        <f>IF('Connection Table'!A123="","",'Connection Table'!A123)</f>
        <v/>
      </c>
      <c r="B123" s="101">
        <f>IFERROR(VLOOKUP(A123,'Connection Table'!$A:$H,2,0),"")</f>
        <v>0</v>
      </c>
      <c r="C123" s="102">
        <f>IFERROR(VLOOKUP(A123,'Connection Table'!A:K,11,0),"")</f>
        <v>0</v>
      </c>
      <c r="D123" s="80"/>
      <c r="E123" s="76"/>
      <c r="F123" s="76"/>
      <c r="G123" s="76"/>
      <c r="H123" s="76"/>
      <c r="I123" s="76"/>
      <c r="J123" s="76"/>
      <c r="K123" s="76"/>
      <c r="L123" s="76"/>
      <c r="M123" s="76"/>
      <c r="N123" s="76"/>
      <c r="O123" s="76"/>
      <c r="P123" s="76"/>
      <c r="Q123" s="76"/>
      <c r="R123" s="77"/>
      <c r="T123" s="86" t="e">
        <f>OR(A123="",NOT(D123=""),NOT(E123=""),NOT(G123=""),NOT(H123=""),NOT(I123=""),NOT(J123=""),NOT(K123=""),NOT(#REF!=""),NOT(L123=""),NOT(M123=""),NOT(N123=""),NOT(P123=""),NOT(#REF!=""),NOT(Q123=""),NOT(R123=""))</f>
        <v>#REF!</v>
      </c>
      <c r="U123" s="86" t="str">
        <f t="shared" si="20"/>
        <v/>
      </c>
      <c r="V123" s="86" t="str">
        <f t="shared" si="21"/>
        <v/>
      </c>
      <c r="X123" s="86" t="str">
        <f t="shared" si="34"/>
        <v/>
      </c>
      <c r="Y123" s="86" t="str">
        <f t="shared" si="35"/>
        <v/>
      </c>
      <c r="Z123" s="86" t="str">
        <f t="shared" si="36"/>
        <v/>
      </c>
      <c r="AA123" s="86" t="str">
        <f t="shared" si="37"/>
        <v/>
      </c>
      <c r="AB123" s="86" t="str">
        <f t="shared" si="38"/>
        <v/>
      </c>
      <c r="AC123" s="86" t="str">
        <f t="shared" si="27"/>
        <v/>
      </c>
      <c r="AD123" s="86" t="str">
        <f t="shared" si="28"/>
        <v/>
      </c>
      <c r="AE123" s="86" t="str">
        <f t="shared" si="29"/>
        <v/>
      </c>
      <c r="AG123" s="86" t="str">
        <f t="shared" si="30"/>
        <v/>
      </c>
      <c r="AH123" s="86" t="str">
        <f t="shared" si="31"/>
        <v/>
      </c>
      <c r="AI123" s="86" t="str">
        <f t="shared" si="32"/>
        <v/>
      </c>
      <c r="AJ123" s="86" t="str">
        <f t="shared" si="33"/>
        <v/>
      </c>
    </row>
    <row r="124" spans="1:36" ht="15.75" x14ac:dyDescent="0.25">
      <c r="A124" s="100" t="str">
        <f>IF('Connection Table'!A124="","",'Connection Table'!A124)</f>
        <v/>
      </c>
      <c r="B124" s="101">
        <f>IFERROR(VLOOKUP(A124,'Connection Table'!$A:$H,2,0),"")</f>
        <v>0</v>
      </c>
      <c r="C124" s="102">
        <f>IFERROR(VLOOKUP(A124,'Connection Table'!A:K,11,0),"")</f>
        <v>0</v>
      </c>
      <c r="D124" s="80"/>
      <c r="E124" s="76"/>
      <c r="F124" s="76"/>
      <c r="G124" s="76"/>
      <c r="H124" s="76"/>
      <c r="I124" s="76"/>
      <c r="J124" s="76"/>
      <c r="K124" s="76"/>
      <c r="L124" s="76"/>
      <c r="M124" s="76"/>
      <c r="N124" s="76"/>
      <c r="O124" s="76"/>
      <c r="P124" s="76"/>
      <c r="Q124" s="76"/>
      <c r="R124" s="77"/>
      <c r="T124" s="86" t="e">
        <f>OR(A124="",NOT(D124=""),NOT(E124=""),NOT(G124=""),NOT(H124=""),NOT(I124=""),NOT(J124=""),NOT(K124=""),NOT(#REF!=""),NOT(L124=""),NOT(M124=""),NOT(N124=""),NOT(P124=""),NOT(#REF!=""),NOT(Q124=""),NOT(R124=""))</f>
        <v>#REF!</v>
      </c>
      <c r="U124" s="86" t="str">
        <f t="shared" si="20"/>
        <v/>
      </c>
      <c r="V124" s="86" t="str">
        <f t="shared" si="21"/>
        <v/>
      </c>
      <c r="X124" s="86" t="str">
        <f t="shared" si="34"/>
        <v/>
      </c>
      <c r="Y124" s="86" t="str">
        <f t="shared" si="35"/>
        <v/>
      </c>
      <c r="Z124" s="86" t="str">
        <f t="shared" si="36"/>
        <v/>
      </c>
      <c r="AA124" s="86" t="str">
        <f t="shared" si="37"/>
        <v/>
      </c>
      <c r="AB124" s="86" t="str">
        <f t="shared" si="38"/>
        <v/>
      </c>
      <c r="AC124" s="86" t="str">
        <f t="shared" si="27"/>
        <v/>
      </c>
      <c r="AD124" s="86" t="str">
        <f t="shared" si="28"/>
        <v/>
      </c>
      <c r="AE124" s="86" t="str">
        <f t="shared" si="29"/>
        <v/>
      </c>
      <c r="AG124" s="86" t="str">
        <f t="shared" si="30"/>
        <v/>
      </c>
      <c r="AH124" s="86" t="str">
        <f t="shared" si="31"/>
        <v/>
      </c>
      <c r="AI124" s="86" t="str">
        <f t="shared" si="32"/>
        <v/>
      </c>
      <c r="AJ124" s="86" t="str">
        <f t="shared" si="33"/>
        <v/>
      </c>
    </row>
    <row r="125" spans="1:36" ht="15.75" x14ac:dyDescent="0.25">
      <c r="A125" s="100" t="str">
        <f>IF('Connection Table'!A125="","",'Connection Table'!A125)</f>
        <v/>
      </c>
      <c r="B125" s="101">
        <f>IFERROR(VLOOKUP(A125,'Connection Table'!$A:$H,2,0),"")</f>
        <v>0</v>
      </c>
      <c r="C125" s="102">
        <f>IFERROR(VLOOKUP(A125,'Connection Table'!A:K,11,0),"")</f>
        <v>0</v>
      </c>
      <c r="D125" s="80"/>
      <c r="E125" s="76"/>
      <c r="F125" s="76"/>
      <c r="G125" s="76"/>
      <c r="H125" s="76"/>
      <c r="I125" s="76"/>
      <c r="J125" s="76"/>
      <c r="K125" s="76"/>
      <c r="L125" s="76"/>
      <c r="M125" s="76"/>
      <c r="N125" s="76"/>
      <c r="O125" s="76"/>
      <c r="P125" s="76"/>
      <c r="Q125" s="76"/>
      <c r="R125" s="77"/>
      <c r="T125" s="86" t="e">
        <f>OR(A125="",NOT(D125=""),NOT(E125=""),NOT(G125=""),NOT(H125=""),NOT(I125=""),NOT(J125=""),NOT(K125=""),NOT(#REF!=""),NOT(L125=""),NOT(M125=""),NOT(N125=""),NOT(P125=""),NOT(#REF!=""),NOT(Q125=""),NOT(R125=""))</f>
        <v>#REF!</v>
      </c>
      <c r="U125" s="86" t="str">
        <f t="shared" si="20"/>
        <v/>
      </c>
      <c r="V125" s="86" t="str">
        <f t="shared" si="21"/>
        <v/>
      </c>
      <c r="X125" s="86" t="str">
        <f t="shared" si="34"/>
        <v/>
      </c>
      <c r="Y125" s="86" t="str">
        <f t="shared" si="35"/>
        <v/>
      </c>
      <c r="Z125" s="86" t="str">
        <f t="shared" si="36"/>
        <v/>
      </c>
      <c r="AA125" s="86" t="str">
        <f t="shared" si="37"/>
        <v/>
      </c>
      <c r="AB125" s="86" t="str">
        <f t="shared" si="38"/>
        <v/>
      </c>
      <c r="AC125" s="86" t="str">
        <f t="shared" si="27"/>
        <v/>
      </c>
      <c r="AD125" s="86" t="str">
        <f t="shared" si="28"/>
        <v/>
      </c>
      <c r="AE125" s="86" t="str">
        <f t="shared" si="29"/>
        <v/>
      </c>
      <c r="AG125" s="86" t="str">
        <f t="shared" si="30"/>
        <v/>
      </c>
      <c r="AH125" s="86" t="str">
        <f t="shared" si="31"/>
        <v/>
      </c>
      <c r="AI125" s="86" t="str">
        <f t="shared" si="32"/>
        <v/>
      </c>
      <c r="AJ125" s="86" t="str">
        <f t="shared" si="33"/>
        <v/>
      </c>
    </row>
    <row r="126" spans="1:36" ht="15.75" x14ac:dyDescent="0.25">
      <c r="A126" s="100" t="str">
        <f>IF('Connection Table'!A126="","",'Connection Table'!A126)</f>
        <v/>
      </c>
      <c r="B126" s="101">
        <f>IFERROR(VLOOKUP(A126,'Connection Table'!$A:$H,2,0),"")</f>
        <v>0</v>
      </c>
      <c r="C126" s="102">
        <f>IFERROR(VLOOKUP(A126,'Connection Table'!A:K,11,0),"")</f>
        <v>0</v>
      </c>
      <c r="D126" s="80"/>
      <c r="E126" s="76"/>
      <c r="F126" s="76"/>
      <c r="G126" s="76"/>
      <c r="H126" s="76"/>
      <c r="I126" s="76"/>
      <c r="J126" s="76"/>
      <c r="K126" s="76"/>
      <c r="L126" s="76"/>
      <c r="M126" s="76"/>
      <c r="N126" s="76"/>
      <c r="O126" s="76"/>
      <c r="P126" s="76"/>
      <c r="Q126" s="76"/>
      <c r="R126" s="77"/>
      <c r="T126" s="86" t="e">
        <f>OR(A126="",NOT(D126=""),NOT(E126=""),NOT(G126=""),NOT(H126=""),NOT(I126=""),NOT(J126=""),NOT(K126=""),NOT(#REF!=""),NOT(L126=""),NOT(M126=""),NOT(N126=""),NOT(P126=""),NOT(#REF!=""),NOT(Q126=""),NOT(R126=""))</f>
        <v>#REF!</v>
      </c>
      <c r="U126" s="86" t="str">
        <f t="shared" si="20"/>
        <v/>
      </c>
      <c r="V126" s="86" t="str">
        <f t="shared" si="21"/>
        <v/>
      </c>
      <c r="X126" s="86" t="str">
        <f t="shared" si="34"/>
        <v/>
      </c>
      <c r="Y126" s="86" t="str">
        <f t="shared" si="35"/>
        <v/>
      </c>
      <c r="Z126" s="86" t="str">
        <f t="shared" si="36"/>
        <v/>
      </c>
      <c r="AA126" s="86" t="str">
        <f t="shared" si="37"/>
        <v/>
      </c>
      <c r="AB126" s="86" t="str">
        <f t="shared" si="38"/>
        <v/>
      </c>
      <c r="AC126" s="86" t="str">
        <f t="shared" si="27"/>
        <v/>
      </c>
      <c r="AD126" s="86" t="str">
        <f t="shared" si="28"/>
        <v/>
      </c>
      <c r="AE126" s="86" t="str">
        <f t="shared" si="29"/>
        <v/>
      </c>
      <c r="AG126" s="86" t="str">
        <f t="shared" si="30"/>
        <v/>
      </c>
      <c r="AH126" s="86" t="str">
        <f t="shared" si="31"/>
        <v/>
      </c>
      <c r="AI126" s="86" t="str">
        <f t="shared" si="32"/>
        <v/>
      </c>
      <c r="AJ126" s="86" t="str">
        <f t="shared" si="33"/>
        <v/>
      </c>
    </row>
    <row r="127" spans="1:36" ht="15.75" x14ac:dyDescent="0.25">
      <c r="A127" s="100" t="str">
        <f>IF('Connection Table'!A127="","",'Connection Table'!A127)</f>
        <v/>
      </c>
      <c r="B127" s="101">
        <f>IFERROR(VLOOKUP(A127,'Connection Table'!$A:$H,2,0),"")</f>
        <v>0</v>
      </c>
      <c r="C127" s="102">
        <f>IFERROR(VLOOKUP(A127,'Connection Table'!A:K,11,0),"")</f>
        <v>0</v>
      </c>
      <c r="D127" s="80"/>
      <c r="E127" s="76"/>
      <c r="F127" s="76"/>
      <c r="G127" s="76"/>
      <c r="H127" s="76"/>
      <c r="I127" s="76"/>
      <c r="J127" s="76"/>
      <c r="K127" s="76"/>
      <c r="L127" s="76"/>
      <c r="M127" s="76"/>
      <c r="N127" s="76"/>
      <c r="O127" s="76"/>
      <c r="P127" s="76"/>
      <c r="Q127" s="76"/>
      <c r="R127" s="77"/>
      <c r="T127" s="86" t="e">
        <f>OR(A127="",NOT(D127=""),NOT(E127=""),NOT(G127=""),NOT(H127=""),NOT(I127=""),NOT(J127=""),NOT(K127=""),NOT(#REF!=""),NOT(L127=""),NOT(M127=""),NOT(N127=""),NOT(P127=""),NOT(#REF!=""),NOT(Q127=""),NOT(R127=""))</f>
        <v>#REF!</v>
      </c>
      <c r="U127" s="86" t="str">
        <f t="shared" si="20"/>
        <v/>
      </c>
      <c r="V127" s="86" t="str">
        <f t="shared" si="21"/>
        <v/>
      </c>
      <c r="X127" s="86" t="str">
        <f t="shared" si="34"/>
        <v/>
      </c>
      <c r="Y127" s="86" t="str">
        <f t="shared" si="35"/>
        <v/>
      </c>
      <c r="Z127" s="86" t="str">
        <f t="shared" si="36"/>
        <v/>
      </c>
      <c r="AA127" s="86" t="str">
        <f t="shared" si="37"/>
        <v/>
      </c>
      <c r="AB127" s="86" t="str">
        <f t="shared" si="38"/>
        <v/>
      </c>
      <c r="AC127" s="86" t="str">
        <f t="shared" si="27"/>
        <v/>
      </c>
      <c r="AD127" s="86" t="str">
        <f t="shared" si="28"/>
        <v/>
      </c>
      <c r="AE127" s="86" t="str">
        <f t="shared" si="29"/>
        <v/>
      </c>
      <c r="AG127" s="86" t="str">
        <f t="shared" si="30"/>
        <v/>
      </c>
      <c r="AH127" s="86" t="str">
        <f t="shared" si="31"/>
        <v/>
      </c>
      <c r="AI127" s="86" t="str">
        <f t="shared" si="32"/>
        <v/>
      </c>
      <c r="AJ127" s="86" t="str">
        <f t="shared" si="33"/>
        <v/>
      </c>
    </row>
    <row r="128" spans="1:36" ht="15.75" x14ac:dyDescent="0.25">
      <c r="A128" s="100" t="str">
        <f>IF('Connection Table'!A128="","",'Connection Table'!A128)</f>
        <v/>
      </c>
      <c r="B128" s="101">
        <f>IFERROR(VLOOKUP(A128,'Connection Table'!$A:$H,2,0),"")</f>
        <v>0</v>
      </c>
      <c r="C128" s="102">
        <f>IFERROR(VLOOKUP(A128,'Connection Table'!A:K,11,0),"")</f>
        <v>0</v>
      </c>
      <c r="D128" s="80"/>
      <c r="E128" s="76"/>
      <c r="F128" s="76"/>
      <c r="G128" s="76"/>
      <c r="H128" s="76"/>
      <c r="I128" s="76"/>
      <c r="J128" s="76"/>
      <c r="K128" s="76"/>
      <c r="L128" s="76"/>
      <c r="M128" s="76"/>
      <c r="N128" s="76"/>
      <c r="O128" s="76"/>
      <c r="P128" s="76"/>
      <c r="Q128" s="76"/>
      <c r="R128" s="77"/>
      <c r="T128" s="86" t="e">
        <f>OR(A128="",NOT(D128=""),NOT(E128=""),NOT(G128=""),NOT(H128=""),NOT(I128=""),NOT(J128=""),NOT(K128=""),NOT(#REF!=""),NOT(L128=""),NOT(M128=""),NOT(N128=""),NOT(P128=""),NOT(#REF!=""),NOT(Q128=""),NOT(R128=""))</f>
        <v>#REF!</v>
      </c>
      <c r="U128" s="86" t="str">
        <f t="shared" si="20"/>
        <v/>
      </c>
      <c r="V128" s="86" t="str">
        <f t="shared" si="21"/>
        <v/>
      </c>
      <c r="X128" s="86" t="str">
        <f t="shared" si="34"/>
        <v/>
      </c>
      <c r="Y128" s="86" t="str">
        <f t="shared" si="35"/>
        <v/>
      </c>
      <c r="Z128" s="86" t="str">
        <f t="shared" si="36"/>
        <v/>
      </c>
      <c r="AA128" s="86" t="str">
        <f t="shared" si="37"/>
        <v/>
      </c>
      <c r="AB128" s="86" t="str">
        <f t="shared" si="38"/>
        <v/>
      </c>
      <c r="AC128" s="86" t="str">
        <f t="shared" si="27"/>
        <v/>
      </c>
      <c r="AD128" s="86" t="str">
        <f t="shared" si="28"/>
        <v/>
      </c>
      <c r="AE128" s="86" t="str">
        <f t="shared" si="29"/>
        <v/>
      </c>
      <c r="AG128" s="86" t="str">
        <f t="shared" si="30"/>
        <v/>
      </c>
      <c r="AH128" s="86" t="str">
        <f t="shared" si="31"/>
        <v/>
      </c>
      <c r="AI128" s="86" t="str">
        <f t="shared" si="32"/>
        <v/>
      </c>
      <c r="AJ128" s="86" t="str">
        <f t="shared" si="33"/>
        <v/>
      </c>
    </row>
    <row r="129" spans="1:36" ht="15.75" x14ac:dyDescent="0.25">
      <c r="A129" s="100" t="str">
        <f>IF('Connection Table'!A129="","",'Connection Table'!A129)</f>
        <v/>
      </c>
      <c r="B129" s="101">
        <f>IFERROR(VLOOKUP(A129,'Connection Table'!$A:$H,2,0),"")</f>
        <v>0</v>
      </c>
      <c r="C129" s="102">
        <f>IFERROR(VLOOKUP(A129,'Connection Table'!A:K,11,0),"")</f>
        <v>0</v>
      </c>
      <c r="D129" s="80"/>
      <c r="E129" s="76"/>
      <c r="F129" s="76"/>
      <c r="G129" s="76"/>
      <c r="H129" s="76"/>
      <c r="I129" s="76"/>
      <c r="J129" s="76"/>
      <c r="K129" s="76"/>
      <c r="L129" s="76"/>
      <c r="M129" s="76"/>
      <c r="N129" s="76"/>
      <c r="O129" s="76"/>
      <c r="P129" s="76"/>
      <c r="Q129" s="76"/>
      <c r="R129" s="77"/>
      <c r="T129" s="86" t="e">
        <f>OR(A129="",NOT(D129=""),NOT(E129=""),NOT(G129=""),NOT(H129=""),NOT(I129=""),NOT(J129=""),NOT(K129=""),NOT(#REF!=""),NOT(L129=""),NOT(M129=""),NOT(N129=""),NOT(P129=""),NOT(#REF!=""),NOT(Q129=""),NOT(R129=""))</f>
        <v>#REF!</v>
      </c>
      <c r="U129" s="86" t="str">
        <f t="shared" si="20"/>
        <v/>
      </c>
      <c r="V129" s="86" t="str">
        <f t="shared" si="21"/>
        <v/>
      </c>
      <c r="X129" s="86" t="str">
        <f t="shared" si="34"/>
        <v/>
      </c>
      <c r="Y129" s="86" t="str">
        <f t="shared" si="35"/>
        <v/>
      </c>
      <c r="Z129" s="86" t="str">
        <f t="shared" si="36"/>
        <v/>
      </c>
      <c r="AA129" s="86" t="str">
        <f t="shared" si="37"/>
        <v/>
      </c>
      <c r="AB129" s="86" t="str">
        <f t="shared" si="38"/>
        <v/>
      </c>
      <c r="AC129" s="86" t="str">
        <f t="shared" si="27"/>
        <v/>
      </c>
      <c r="AD129" s="86" t="str">
        <f t="shared" si="28"/>
        <v/>
      </c>
      <c r="AE129" s="86" t="str">
        <f t="shared" si="29"/>
        <v/>
      </c>
      <c r="AG129" s="86" t="str">
        <f t="shared" si="30"/>
        <v/>
      </c>
      <c r="AH129" s="86" t="str">
        <f t="shared" si="31"/>
        <v/>
      </c>
      <c r="AI129" s="86" t="str">
        <f t="shared" si="32"/>
        <v/>
      </c>
      <c r="AJ129" s="86" t="str">
        <f t="shared" si="33"/>
        <v/>
      </c>
    </row>
    <row r="130" spans="1:36" ht="15.75" x14ac:dyDescent="0.25">
      <c r="A130" s="100" t="str">
        <f>IF('Connection Table'!A130="","",'Connection Table'!A130)</f>
        <v/>
      </c>
      <c r="B130" s="101">
        <f>IFERROR(VLOOKUP(A130,'Connection Table'!$A:$H,2,0),"")</f>
        <v>0</v>
      </c>
      <c r="C130" s="102">
        <f>IFERROR(VLOOKUP(A130,'Connection Table'!A:K,11,0),"")</f>
        <v>0</v>
      </c>
      <c r="D130" s="80"/>
      <c r="E130" s="76"/>
      <c r="F130" s="76"/>
      <c r="G130" s="76"/>
      <c r="H130" s="76"/>
      <c r="I130" s="76"/>
      <c r="J130" s="76"/>
      <c r="K130" s="76"/>
      <c r="L130" s="76"/>
      <c r="M130" s="76"/>
      <c r="N130" s="76"/>
      <c r="O130" s="76"/>
      <c r="P130" s="76"/>
      <c r="Q130" s="76"/>
      <c r="R130" s="77"/>
      <c r="T130" s="86" t="e">
        <f>OR(A130="",NOT(D130=""),NOT(E130=""),NOT(G130=""),NOT(H130=""),NOT(I130=""),NOT(J130=""),NOT(K130=""),NOT(#REF!=""),NOT(L130=""),NOT(M130=""),NOT(N130=""),NOT(P130=""),NOT(#REF!=""),NOT(Q130=""),NOT(R130=""))</f>
        <v>#REF!</v>
      </c>
      <c r="U130" s="86" t="str">
        <f t="shared" si="20"/>
        <v/>
      </c>
      <c r="V130" s="86" t="str">
        <f t="shared" si="21"/>
        <v/>
      </c>
      <c r="X130" s="86" t="str">
        <f t="shared" si="34"/>
        <v/>
      </c>
      <c r="Y130" s="86" t="str">
        <f t="shared" si="35"/>
        <v/>
      </c>
      <c r="Z130" s="86" t="str">
        <f t="shared" si="36"/>
        <v/>
      </c>
      <c r="AA130" s="86" t="str">
        <f t="shared" si="37"/>
        <v/>
      </c>
      <c r="AB130" s="86" t="str">
        <f t="shared" si="38"/>
        <v/>
      </c>
      <c r="AC130" s="86" t="str">
        <f t="shared" si="27"/>
        <v/>
      </c>
      <c r="AD130" s="86" t="str">
        <f t="shared" si="28"/>
        <v/>
      </c>
      <c r="AE130" s="86" t="str">
        <f t="shared" si="29"/>
        <v/>
      </c>
      <c r="AG130" s="86" t="str">
        <f t="shared" si="30"/>
        <v/>
      </c>
      <c r="AH130" s="86" t="str">
        <f t="shared" si="31"/>
        <v/>
      </c>
      <c r="AI130" s="86" t="str">
        <f t="shared" si="32"/>
        <v/>
      </c>
      <c r="AJ130" s="86" t="str">
        <f t="shared" si="33"/>
        <v/>
      </c>
    </row>
    <row r="131" spans="1:36" ht="15.75" x14ac:dyDescent="0.25">
      <c r="A131" s="100" t="str">
        <f>IF('Connection Table'!A131="","",'Connection Table'!A131)</f>
        <v/>
      </c>
      <c r="B131" s="101">
        <f>IFERROR(VLOOKUP(A131,'Connection Table'!$A:$H,2,0),"")</f>
        <v>0</v>
      </c>
      <c r="C131" s="102">
        <f>IFERROR(VLOOKUP(A131,'Connection Table'!A:K,11,0),"")</f>
        <v>0</v>
      </c>
      <c r="D131" s="80"/>
      <c r="E131" s="76"/>
      <c r="F131" s="76"/>
      <c r="G131" s="76"/>
      <c r="H131" s="76"/>
      <c r="I131" s="76"/>
      <c r="J131" s="76"/>
      <c r="K131" s="76"/>
      <c r="L131" s="76"/>
      <c r="M131" s="76"/>
      <c r="N131" s="76"/>
      <c r="O131" s="76"/>
      <c r="P131" s="76"/>
      <c r="Q131" s="76"/>
      <c r="R131" s="77"/>
      <c r="T131" s="86" t="e">
        <f>OR(A131="",NOT(D131=""),NOT(E131=""),NOT(G131=""),NOT(H131=""),NOT(I131=""),NOT(J131=""),NOT(K131=""),NOT(#REF!=""),NOT(L131=""),NOT(M131=""),NOT(N131=""),NOT(P131=""),NOT(#REF!=""),NOT(Q131=""),NOT(R131=""))</f>
        <v>#REF!</v>
      </c>
      <c r="U131" s="86" t="str">
        <f t="shared" si="20"/>
        <v/>
      </c>
      <c r="V131" s="86" t="str">
        <f t="shared" si="21"/>
        <v/>
      </c>
      <c r="X131" s="86" t="str">
        <f t="shared" si="34"/>
        <v/>
      </c>
      <c r="Y131" s="86" t="str">
        <f t="shared" si="35"/>
        <v/>
      </c>
      <c r="Z131" s="86" t="str">
        <f t="shared" si="36"/>
        <v/>
      </c>
      <c r="AA131" s="86" t="str">
        <f t="shared" si="37"/>
        <v/>
      </c>
      <c r="AB131" s="86" t="str">
        <f t="shared" si="38"/>
        <v/>
      </c>
      <c r="AC131" s="86" t="str">
        <f t="shared" si="27"/>
        <v/>
      </c>
      <c r="AD131" s="86" t="str">
        <f t="shared" si="28"/>
        <v/>
      </c>
      <c r="AE131" s="86" t="str">
        <f t="shared" si="29"/>
        <v/>
      </c>
      <c r="AG131" s="86" t="str">
        <f t="shared" si="30"/>
        <v/>
      </c>
      <c r="AH131" s="86" t="str">
        <f t="shared" si="31"/>
        <v/>
      </c>
      <c r="AI131" s="86" t="str">
        <f t="shared" si="32"/>
        <v/>
      </c>
      <c r="AJ131" s="86" t="str">
        <f t="shared" si="33"/>
        <v/>
      </c>
    </row>
    <row r="132" spans="1:36" ht="15.75" x14ac:dyDescent="0.25">
      <c r="A132" s="100" t="str">
        <f>IF('Connection Table'!A132="","",'Connection Table'!A132)</f>
        <v/>
      </c>
      <c r="B132" s="101">
        <f>IFERROR(VLOOKUP(A132,'Connection Table'!$A:$H,2,0),"")</f>
        <v>0</v>
      </c>
      <c r="C132" s="102">
        <f>IFERROR(VLOOKUP(A132,'Connection Table'!A:K,11,0),"")</f>
        <v>0</v>
      </c>
      <c r="D132" s="80"/>
      <c r="E132" s="76"/>
      <c r="F132" s="76"/>
      <c r="G132" s="76"/>
      <c r="H132" s="76"/>
      <c r="I132" s="76"/>
      <c r="J132" s="76"/>
      <c r="K132" s="76"/>
      <c r="L132" s="76"/>
      <c r="M132" s="76"/>
      <c r="N132" s="76"/>
      <c r="O132" s="76"/>
      <c r="P132" s="76"/>
      <c r="Q132" s="76"/>
      <c r="R132" s="77"/>
      <c r="T132" s="86" t="e">
        <f>OR(A132="",NOT(D132=""),NOT(E132=""),NOT(G132=""),NOT(H132=""),NOT(I132=""),NOT(J132=""),NOT(K132=""),NOT(#REF!=""),NOT(L132=""),NOT(M132=""),NOT(N132=""),NOT(P132=""),NOT(#REF!=""),NOT(Q132=""),NOT(R132=""))</f>
        <v>#REF!</v>
      </c>
      <c r="U132" s="86" t="str">
        <f t="shared" si="20"/>
        <v/>
      </c>
      <c r="V132" s="86" t="str">
        <f t="shared" si="21"/>
        <v/>
      </c>
      <c r="X132" s="86" t="str">
        <f t="shared" si="34"/>
        <v/>
      </c>
      <c r="Y132" s="86" t="str">
        <f t="shared" si="35"/>
        <v/>
      </c>
      <c r="Z132" s="86" t="str">
        <f t="shared" si="36"/>
        <v/>
      </c>
      <c r="AA132" s="86" t="str">
        <f t="shared" si="37"/>
        <v/>
      </c>
      <c r="AB132" s="86" t="str">
        <f t="shared" si="38"/>
        <v/>
      </c>
      <c r="AC132" s="86" t="str">
        <f t="shared" si="27"/>
        <v/>
      </c>
      <c r="AD132" s="86" t="str">
        <f t="shared" si="28"/>
        <v/>
      </c>
      <c r="AE132" s="86" t="str">
        <f t="shared" si="29"/>
        <v/>
      </c>
      <c r="AG132" s="86" t="str">
        <f t="shared" si="30"/>
        <v/>
      </c>
      <c r="AH132" s="86" t="str">
        <f t="shared" si="31"/>
        <v/>
      </c>
      <c r="AI132" s="86" t="str">
        <f t="shared" si="32"/>
        <v/>
      </c>
      <c r="AJ132" s="86" t="str">
        <f t="shared" si="33"/>
        <v/>
      </c>
    </row>
    <row r="133" spans="1:36" ht="15.75" x14ac:dyDescent="0.25">
      <c r="A133" s="100" t="str">
        <f>IF('Connection Table'!A133="","",'Connection Table'!A133)</f>
        <v/>
      </c>
      <c r="B133" s="101">
        <f>IFERROR(VLOOKUP(A133,'Connection Table'!$A:$H,2,0),"")</f>
        <v>0</v>
      </c>
      <c r="C133" s="102">
        <f>IFERROR(VLOOKUP(A133,'Connection Table'!A:K,11,0),"")</f>
        <v>0</v>
      </c>
      <c r="D133" s="80"/>
      <c r="E133" s="76"/>
      <c r="F133" s="76"/>
      <c r="G133" s="76"/>
      <c r="H133" s="76"/>
      <c r="I133" s="76"/>
      <c r="J133" s="76"/>
      <c r="K133" s="76"/>
      <c r="L133" s="76"/>
      <c r="M133" s="76"/>
      <c r="N133" s="76"/>
      <c r="O133" s="76"/>
      <c r="P133" s="76"/>
      <c r="Q133" s="76"/>
      <c r="R133" s="77"/>
      <c r="T133" s="86" t="e">
        <f>OR(A133="",NOT(D133=""),NOT(E133=""),NOT(G133=""),NOT(H133=""),NOT(I133=""),NOT(J133=""),NOT(K133=""),NOT(#REF!=""),NOT(L133=""),NOT(M133=""),NOT(N133=""),NOT(P133=""),NOT(#REF!=""),NOT(Q133=""),NOT(R133=""))</f>
        <v>#REF!</v>
      </c>
      <c r="U133" s="86" t="str">
        <f t="shared" ref="U133:U196" si="39">IF(D133="","",CONCATENATE($B133,D$4))</f>
        <v/>
      </c>
      <c r="V133" s="86" t="str">
        <f t="shared" ref="V133:V196" si="40">IF(E133="","",CONCATENATE($B133,E$4))</f>
        <v/>
      </c>
      <c r="X133" s="86" t="str">
        <f t="shared" ref="X133:X164" si="41">IF(G133="","",CONCATENATE($B133,G$4))</f>
        <v/>
      </c>
      <c r="Y133" s="86" t="str">
        <f t="shared" ref="Y133:Y164" si="42">IF(H133="","",CONCATENATE($B133,H$4))</f>
        <v/>
      </c>
      <c r="Z133" s="86" t="str">
        <f t="shared" ref="Z133:Z164" si="43">IF(I133="","",CONCATENATE($B133,I$4))</f>
        <v/>
      </c>
      <c r="AA133" s="86" t="str">
        <f t="shared" ref="AA133:AA164" si="44">IF(J133="","",CONCATENATE($B133,J$4))</f>
        <v/>
      </c>
      <c r="AB133" s="86" t="str">
        <f t="shared" ref="AB133:AB164" si="45">IF(K133="","",CONCATENATE($B133,K$4))</f>
        <v/>
      </c>
      <c r="AC133" s="86" t="str">
        <f t="shared" ref="AC133:AC196" si="46">IF(L133="","",CONCATENATE($B133,L$4))</f>
        <v/>
      </c>
      <c r="AD133" s="86" t="str">
        <f t="shared" ref="AD133:AD196" si="47">IF(M133="","",CONCATENATE($B133,M$4))</f>
        <v/>
      </c>
      <c r="AE133" s="86" t="str">
        <f t="shared" ref="AE133:AE196" si="48">IF(N133="","",CONCATENATE($B133,N$4))</f>
        <v/>
      </c>
      <c r="AG133" s="86" t="str">
        <f t="shared" ref="AG133:AG196" si="49">IF(P133="","",CONCATENATE($B133,P$4))</f>
        <v/>
      </c>
      <c r="AH133" s="86" t="str">
        <f t="shared" ref="AH133:AH196" si="50">IF(Q133="","",CONCATENATE($B133,Q$4))</f>
        <v/>
      </c>
      <c r="AI133" s="86" t="str">
        <f t="shared" ref="AI133:AI196" si="51">IF(R133="","",CONCATENATE($B133,R$4))</f>
        <v/>
      </c>
      <c r="AJ133" s="86" t="str">
        <f t="shared" ref="AJ133:AJ196" si="52">IF(S133="","",CONCATENATE($B133,S$4))</f>
        <v/>
      </c>
    </row>
    <row r="134" spans="1:36" ht="15.75" x14ac:dyDescent="0.25">
      <c r="A134" s="100" t="str">
        <f>IF('Connection Table'!A134="","",'Connection Table'!A134)</f>
        <v/>
      </c>
      <c r="B134" s="101">
        <f>IFERROR(VLOOKUP(A134,'Connection Table'!$A:$H,2,0),"")</f>
        <v>0</v>
      </c>
      <c r="C134" s="102">
        <f>IFERROR(VLOOKUP(A134,'Connection Table'!A:K,11,0),"")</f>
        <v>0</v>
      </c>
      <c r="D134" s="80"/>
      <c r="E134" s="76"/>
      <c r="F134" s="76"/>
      <c r="G134" s="76"/>
      <c r="H134" s="76"/>
      <c r="I134" s="76"/>
      <c r="J134" s="76"/>
      <c r="K134" s="76"/>
      <c r="L134" s="76"/>
      <c r="M134" s="76"/>
      <c r="N134" s="76"/>
      <c r="O134" s="76"/>
      <c r="P134" s="76"/>
      <c r="Q134" s="76"/>
      <c r="R134" s="77"/>
      <c r="T134" s="86" t="e">
        <f>OR(A134="",NOT(D134=""),NOT(E134=""),NOT(G134=""),NOT(H134=""),NOT(I134=""),NOT(J134=""),NOT(K134=""),NOT(#REF!=""),NOT(L134=""),NOT(M134=""),NOT(N134=""),NOT(P134=""),NOT(#REF!=""),NOT(Q134=""),NOT(R134=""))</f>
        <v>#REF!</v>
      </c>
      <c r="U134" s="86" t="str">
        <f t="shared" si="39"/>
        <v/>
      </c>
      <c r="V134" s="86" t="str">
        <f t="shared" si="40"/>
        <v/>
      </c>
      <c r="X134" s="86" t="str">
        <f t="shared" si="41"/>
        <v/>
      </c>
      <c r="Y134" s="86" t="str">
        <f t="shared" si="42"/>
        <v/>
      </c>
      <c r="Z134" s="86" t="str">
        <f t="shared" si="43"/>
        <v/>
      </c>
      <c r="AA134" s="86" t="str">
        <f t="shared" si="44"/>
        <v/>
      </c>
      <c r="AB134" s="86" t="str">
        <f t="shared" si="45"/>
        <v/>
      </c>
      <c r="AC134" s="86" t="str">
        <f t="shared" si="46"/>
        <v/>
      </c>
      <c r="AD134" s="86" t="str">
        <f t="shared" si="47"/>
        <v/>
      </c>
      <c r="AE134" s="86" t="str">
        <f t="shared" si="48"/>
        <v/>
      </c>
      <c r="AG134" s="86" t="str">
        <f t="shared" si="49"/>
        <v/>
      </c>
      <c r="AH134" s="86" t="str">
        <f t="shared" si="50"/>
        <v/>
      </c>
      <c r="AI134" s="86" t="str">
        <f t="shared" si="51"/>
        <v/>
      </c>
      <c r="AJ134" s="86" t="str">
        <f t="shared" si="52"/>
        <v/>
      </c>
    </row>
    <row r="135" spans="1:36" ht="15.75" x14ac:dyDescent="0.25">
      <c r="A135" s="100" t="str">
        <f>IF('Connection Table'!A135="","",'Connection Table'!A135)</f>
        <v/>
      </c>
      <c r="B135" s="101">
        <f>IFERROR(VLOOKUP(A135,'Connection Table'!$A:$H,2,0),"")</f>
        <v>0</v>
      </c>
      <c r="C135" s="102">
        <f>IFERROR(VLOOKUP(A135,'Connection Table'!A:K,11,0),"")</f>
        <v>0</v>
      </c>
      <c r="D135" s="80"/>
      <c r="E135" s="76"/>
      <c r="F135" s="76"/>
      <c r="G135" s="76"/>
      <c r="H135" s="76"/>
      <c r="I135" s="76"/>
      <c r="J135" s="76"/>
      <c r="K135" s="76"/>
      <c r="L135" s="76"/>
      <c r="M135" s="76"/>
      <c r="N135" s="76"/>
      <c r="O135" s="76"/>
      <c r="P135" s="76"/>
      <c r="Q135" s="76"/>
      <c r="R135" s="77"/>
      <c r="T135" s="86" t="e">
        <f>OR(A135="",NOT(D135=""),NOT(E135=""),NOT(G135=""),NOT(H135=""),NOT(I135=""),NOT(J135=""),NOT(K135=""),NOT(#REF!=""),NOT(L135=""),NOT(M135=""),NOT(N135=""),NOT(P135=""),NOT(#REF!=""),NOT(Q135=""),NOT(R135=""))</f>
        <v>#REF!</v>
      </c>
      <c r="U135" s="86" t="str">
        <f t="shared" si="39"/>
        <v/>
      </c>
      <c r="V135" s="86" t="str">
        <f t="shared" si="40"/>
        <v/>
      </c>
      <c r="X135" s="86" t="str">
        <f t="shared" si="41"/>
        <v/>
      </c>
      <c r="Y135" s="86" t="str">
        <f t="shared" si="42"/>
        <v/>
      </c>
      <c r="Z135" s="86" t="str">
        <f t="shared" si="43"/>
        <v/>
      </c>
      <c r="AA135" s="86" t="str">
        <f t="shared" si="44"/>
        <v/>
      </c>
      <c r="AB135" s="86" t="str">
        <f t="shared" si="45"/>
        <v/>
      </c>
      <c r="AC135" s="86" t="str">
        <f t="shared" si="46"/>
        <v/>
      </c>
      <c r="AD135" s="86" t="str">
        <f t="shared" si="47"/>
        <v/>
      </c>
      <c r="AE135" s="86" t="str">
        <f t="shared" si="48"/>
        <v/>
      </c>
      <c r="AG135" s="86" t="str">
        <f t="shared" si="49"/>
        <v/>
      </c>
      <c r="AH135" s="86" t="str">
        <f t="shared" si="50"/>
        <v/>
      </c>
      <c r="AI135" s="86" t="str">
        <f t="shared" si="51"/>
        <v/>
      </c>
      <c r="AJ135" s="86" t="str">
        <f t="shared" si="52"/>
        <v/>
      </c>
    </row>
    <row r="136" spans="1:36" ht="15.75" x14ac:dyDescent="0.25">
      <c r="A136" s="100" t="str">
        <f>IF('Connection Table'!A136="","",'Connection Table'!A136)</f>
        <v/>
      </c>
      <c r="B136" s="101">
        <f>IFERROR(VLOOKUP(A136,'Connection Table'!$A:$H,2,0),"")</f>
        <v>0</v>
      </c>
      <c r="C136" s="102">
        <f>IFERROR(VLOOKUP(A136,'Connection Table'!A:K,11,0),"")</f>
        <v>0</v>
      </c>
      <c r="D136" s="80"/>
      <c r="E136" s="76"/>
      <c r="F136" s="76"/>
      <c r="G136" s="76"/>
      <c r="H136" s="76"/>
      <c r="I136" s="76"/>
      <c r="J136" s="76"/>
      <c r="K136" s="76"/>
      <c r="L136" s="76"/>
      <c r="M136" s="76"/>
      <c r="N136" s="76"/>
      <c r="O136" s="76"/>
      <c r="P136" s="76"/>
      <c r="Q136" s="76"/>
      <c r="R136" s="77"/>
      <c r="T136" s="86" t="e">
        <f>OR(A136="",NOT(D136=""),NOT(E136=""),NOT(G136=""),NOT(H136=""),NOT(I136=""),NOT(J136=""),NOT(K136=""),NOT(#REF!=""),NOT(L136=""),NOT(M136=""),NOT(N136=""),NOT(P136=""),NOT(#REF!=""),NOT(Q136=""),NOT(R136=""))</f>
        <v>#REF!</v>
      </c>
      <c r="U136" s="86" t="str">
        <f t="shared" si="39"/>
        <v/>
      </c>
      <c r="V136" s="86" t="str">
        <f t="shared" si="40"/>
        <v/>
      </c>
      <c r="X136" s="86" t="str">
        <f t="shared" si="41"/>
        <v/>
      </c>
      <c r="Y136" s="86" t="str">
        <f t="shared" si="42"/>
        <v/>
      </c>
      <c r="Z136" s="86" t="str">
        <f t="shared" si="43"/>
        <v/>
      </c>
      <c r="AA136" s="86" t="str">
        <f t="shared" si="44"/>
        <v/>
      </c>
      <c r="AB136" s="86" t="str">
        <f t="shared" si="45"/>
        <v/>
      </c>
      <c r="AC136" s="86" t="str">
        <f t="shared" si="46"/>
        <v/>
      </c>
      <c r="AD136" s="86" t="str">
        <f t="shared" si="47"/>
        <v/>
      </c>
      <c r="AE136" s="86" t="str">
        <f t="shared" si="48"/>
        <v/>
      </c>
      <c r="AG136" s="86" t="str">
        <f t="shared" si="49"/>
        <v/>
      </c>
      <c r="AH136" s="86" t="str">
        <f t="shared" si="50"/>
        <v/>
      </c>
      <c r="AI136" s="86" t="str">
        <f t="shared" si="51"/>
        <v/>
      </c>
      <c r="AJ136" s="86" t="str">
        <f t="shared" si="52"/>
        <v/>
      </c>
    </row>
    <row r="137" spans="1:36" ht="15.75" x14ac:dyDescent="0.25">
      <c r="A137" s="100" t="str">
        <f>IF('Connection Table'!A137="","",'Connection Table'!A137)</f>
        <v/>
      </c>
      <c r="B137" s="101">
        <f>IFERROR(VLOOKUP(A137,'Connection Table'!$A:$H,2,0),"")</f>
        <v>0</v>
      </c>
      <c r="C137" s="102">
        <f>IFERROR(VLOOKUP(A137,'Connection Table'!A:K,11,0),"")</f>
        <v>0</v>
      </c>
      <c r="D137" s="80"/>
      <c r="E137" s="76"/>
      <c r="F137" s="76"/>
      <c r="G137" s="76"/>
      <c r="H137" s="76"/>
      <c r="I137" s="76"/>
      <c r="J137" s="76"/>
      <c r="K137" s="76"/>
      <c r="L137" s="76"/>
      <c r="M137" s="76"/>
      <c r="N137" s="76"/>
      <c r="O137" s="76"/>
      <c r="P137" s="76"/>
      <c r="Q137" s="76"/>
      <c r="R137" s="77"/>
      <c r="T137" s="86" t="e">
        <f>OR(A137="",NOT(D137=""),NOT(E137=""),NOT(G137=""),NOT(H137=""),NOT(I137=""),NOT(J137=""),NOT(K137=""),NOT(#REF!=""),NOT(L137=""),NOT(M137=""),NOT(N137=""),NOT(P137=""),NOT(#REF!=""),NOT(Q137=""),NOT(R137=""))</f>
        <v>#REF!</v>
      </c>
      <c r="U137" s="86" t="str">
        <f t="shared" si="39"/>
        <v/>
      </c>
      <c r="V137" s="86" t="str">
        <f t="shared" si="40"/>
        <v/>
      </c>
      <c r="X137" s="86" t="str">
        <f t="shared" si="41"/>
        <v/>
      </c>
      <c r="Y137" s="86" t="str">
        <f t="shared" si="42"/>
        <v/>
      </c>
      <c r="Z137" s="86" t="str">
        <f t="shared" si="43"/>
        <v/>
      </c>
      <c r="AA137" s="86" t="str">
        <f t="shared" si="44"/>
        <v/>
      </c>
      <c r="AB137" s="86" t="str">
        <f t="shared" si="45"/>
        <v/>
      </c>
      <c r="AC137" s="86" t="str">
        <f t="shared" si="46"/>
        <v/>
      </c>
      <c r="AD137" s="86" t="str">
        <f t="shared" si="47"/>
        <v/>
      </c>
      <c r="AE137" s="86" t="str">
        <f t="shared" si="48"/>
        <v/>
      </c>
      <c r="AG137" s="86" t="str">
        <f t="shared" si="49"/>
        <v/>
      </c>
      <c r="AH137" s="86" t="str">
        <f t="shared" si="50"/>
        <v/>
      </c>
      <c r="AI137" s="86" t="str">
        <f t="shared" si="51"/>
        <v/>
      </c>
      <c r="AJ137" s="86" t="str">
        <f t="shared" si="52"/>
        <v/>
      </c>
    </row>
    <row r="138" spans="1:36" ht="15.75" x14ac:dyDescent="0.25">
      <c r="A138" s="100" t="str">
        <f>IF('Connection Table'!A138="","",'Connection Table'!A138)</f>
        <v/>
      </c>
      <c r="B138" s="101">
        <f>IFERROR(VLOOKUP(A138,'Connection Table'!$A:$H,2,0),"")</f>
        <v>0</v>
      </c>
      <c r="C138" s="102">
        <f>IFERROR(VLOOKUP(A138,'Connection Table'!A:K,11,0),"")</f>
        <v>0</v>
      </c>
      <c r="D138" s="80"/>
      <c r="E138" s="76"/>
      <c r="F138" s="76"/>
      <c r="G138" s="76"/>
      <c r="H138" s="76"/>
      <c r="I138" s="76"/>
      <c r="J138" s="76"/>
      <c r="K138" s="76"/>
      <c r="L138" s="76"/>
      <c r="M138" s="76"/>
      <c r="N138" s="76"/>
      <c r="O138" s="76"/>
      <c r="P138" s="76"/>
      <c r="Q138" s="76"/>
      <c r="R138" s="77"/>
      <c r="T138" s="86" t="e">
        <f>OR(A138="",NOT(D138=""),NOT(E138=""),NOT(G138=""),NOT(H138=""),NOT(I138=""),NOT(J138=""),NOT(K138=""),NOT(#REF!=""),NOT(L138=""),NOT(M138=""),NOT(N138=""),NOT(P138=""),NOT(#REF!=""),NOT(Q138=""),NOT(R138=""))</f>
        <v>#REF!</v>
      </c>
      <c r="U138" s="86" t="str">
        <f t="shared" si="39"/>
        <v/>
      </c>
      <c r="V138" s="86" t="str">
        <f t="shared" si="40"/>
        <v/>
      </c>
      <c r="X138" s="86" t="str">
        <f t="shared" si="41"/>
        <v/>
      </c>
      <c r="Y138" s="86" t="str">
        <f t="shared" si="42"/>
        <v/>
      </c>
      <c r="Z138" s="86" t="str">
        <f t="shared" si="43"/>
        <v/>
      </c>
      <c r="AA138" s="86" t="str">
        <f t="shared" si="44"/>
        <v/>
      </c>
      <c r="AB138" s="86" t="str">
        <f t="shared" si="45"/>
        <v/>
      </c>
      <c r="AC138" s="86" t="str">
        <f t="shared" si="46"/>
        <v/>
      </c>
      <c r="AD138" s="86" t="str">
        <f t="shared" si="47"/>
        <v/>
      </c>
      <c r="AE138" s="86" t="str">
        <f t="shared" si="48"/>
        <v/>
      </c>
      <c r="AG138" s="86" t="str">
        <f t="shared" si="49"/>
        <v/>
      </c>
      <c r="AH138" s="86" t="str">
        <f t="shared" si="50"/>
        <v/>
      </c>
      <c r="AI138" s="86" t="str">
        <f t="shared" si="51"/>
        <v/>
      </c>
      <c r="AJ138" s="86" t="str">
        <f t="shared" si="52"/>
        <v/>
      </c>
    </row>
    <row r="139" spans="1:36" ht="15.75" x14ac:dyDescent="0.25">
      <c r="A139" s="100" t="str">
        <f>IF('Connection Table'!A139="","",'Connection Table'!A139)</f>
        <v/>
      </c>
      <c r="B139" s="101">
        <f>IFERROR(VLOOKUP(A139,'Connection Table'!$A:$H,2,0),"")</f>
        <v>0</v>
      </c>
      <c r="C139" s="102">
        <f>IFERROR(VLOOKUP(A139,'Connection Table'!A:K,11,0),"")</f>
        <v>0</v>
      </c>
      <c r="D139" s="80"/>
      <c r="E139" s="76"/>
      <c r="F139" s="76"/>
      <c r="G139" s="76"/>
      <c r="H139" s="76"/>
      <c r="I139" s="76"/>
      <c r="J139" s="76"/>
      <c r="K139" s="76"/>
      <c r="L139" s="76"/>
      <c r="M139" s="76"/>
      <c r="N139" s="76"/>
      <c r="O139" s="76"/>
      <c r="P139" s="76"/>
      <c r="Q139" s="76"/>
      <c r="R139" s="77"/>
      <c r="T139" s="86" t="e">
        <f>OR(A139="",NOT(D139=""),NOT(E139=""),NOT(G139=""),NOT(H139=""),NOT(I139=""),NOT(J139=""),NOT(K139=""),NOT(#REF!=""),NOT(L139=""),NOT(M139=""),NOT(N139=""),NOT(P139=""),NOT(#REF!=""),NOT(Q139=""),NOT(R139=""))</f>
        <v>#REF!</v>
      </c>
      <c r="U139" s="86" t="str">
        <f t="shared" si="39"/>
        <v/>
      </c>
      <c r="V139" s="86" t="str">
        <f t="shared" si="40"/>
        <v/>
      </c>
      <c r="X139" s="86" t="str">
        <f t="shared" si="41"/>
        <v/>
      </c>
      <c r="Y139" s="86" t="str">
        <f t="shared" si="42"/>
        <v/>
      </c>
      <c r="Z139" s="86" t="str">
        <f t="shared" si="43"/>
        <v/>
      </c>
      <c r="AA139" s="86" t="str">
        <f t="shared" si="44"/>
        <v/>
      </c>
      <c r="AB139" s="86" t="str">
        <f t="shared" si="45"/>
        <v/>
      </c>
      <c r="AC139" s="86" t="str">
        <f t="shared" si="46"/>
        <v/>
      </c>
      <c r="AD139" s="86" t="str">
        <f t="shared" si="47"/>
        <v/>
      </c>
      <c r="AE139" s="86" t="str">
        <f t="shared" si="48"/>
        <v/>
      </c>
      <c r="AG139" s="86" t="str">
        <f t="shared" si="49"/>
        <v/>
      </c>
      <c r="AH139" s="86" t="str">
        <f t="shared" si="50"/>
        <v/>
      </c>
      <c r="AI139" s="86" t="str">
        <f t="shared" si="51"/>
        <v/>
      </c>
      <c r="AJ139" s="86" t="str">
        <f t="shared" si="52"/>
        <v/>
      </c>
    </row>
    <row r="140" spans="1:36" ht="15.75" x14ac:dyDescent="0.25">
      <c r="A140" s="100" t="str">
        <f>IF('Connection Table'!A140="","",'Connection Table'!A140)</f>
        <v/>
      </c>
      <c r="B140" s="101">
        <f>IFERROR(VLOOKUP(A140,'Connection Table'!$A:$H,2,0),"")</f>
        <v>0</v>
      </c>
      <c r="C140" s="102">
        <f>IFERROR(VLOOKUP(A140,'Connection Table'!A:K,11,0),"")</f>
        <v>0</v>
      </c>
      <c r="D140" s="80"/>
      <c r="E140" s="76"/>
      <c r="F140" s="76"/>
      <c r="G140" s="76"/>
      <c r="H140" s="76"/>
      <c r="I140" s="76"/>
      <c r="J140" s="76"/>
      <c r="K140" s="76"/>
      <c r="L140" s="76"/>
      <c r="M140" s="76"/>
      <c r="N140" s="76"/>
      <c r="O140" s="76"/>
      <c r="P140" s="76"/>
      <c r="Q140" s="76"/>
      <c r="R140" s="77"/>
      <c r="T140" s="86" t="e">
        <f>OR(A140="",NOT(D140=""),NOT(E140=""),NOT(G140=""),NOT(H140=""),NOT(I140=""),NOT(J140=""),NOT(K140=""),NOT(#REF!=""),NOT(L140=""),NOT(M140=""),NOT(N140=""),NOT(P140=""),NOT(#REF!=""),NOT(Q140=""),NOT(R140=""))</f>
        <v>#REF!</v>
      </c>
      <c r="U140" s="86" t="str">
        <f t="shared" si="39"/>
        <v/>
      </c>
      <c r="V140" s="86" t="str">
        <f t="shared" si="40"/>
        <v/>
      </c>
      <c r="X140" s="86" t="str">
        <f t="shared" si="41"/>
        <v/>
      </c>
      <c r="Y140" s="86" t="str">
        <f t="shared" si="42"/>
        <v/>
      </c>
      <c r="Z140" s="86" t="str">
        <f t="shared" si="43"/>
        <v/>
      </c>
      <c r="AA140" s="86" t="str">
        <f t="shared" si="44"/>
        <v/>
      </c>
      <c r="AB140" s="86" t="str">
        <f t="shared" si="45"/>
        <v/>
      </c>
      <c r="AC140" s="86" t="str">
        <f t="shared" si="46"/>
        <v/>
      </c>
      <c r="AD140" s="86" t="str">
        <f t="shared" si="47"/>
        <v/>
      </c>
      <c r="AE140" s="86" t="str">
        <f t="shared" si="48"/>
        <v/>
      </c>
      <c r="AG140" s="86" t="str">
        <f t="shared" si="49"/>
        <v/>
      </c>
      <c r="AH140" s="86" t="str">
        <f t="shared" si="50"/>
        <v/>
      </c>
      <c r="AI140" s="86" t="str">
        <f t="shared" si="51"/>
        <v/>
      </c>
      <c r="AJ140" s="86" t="str">
        <f t="shared" si="52"/>
        <v/>
      </c>
    </row>
    <row r="141" spans="1:36" ht="15.75" x14ac:dyDescent="0.25">
      <c r="A141" s="100" t="str">
        <f>IF('Connection Table'!A141="","",'Connection Table'!A141)</f>
        <v/>
      </c>
      <c r="B141" s="101">
        <f>IFERROR(VLOOKUP(A141,'Connection Table'!$A:$H,2,0),"")</f>
        <v>0</v>
      </c>
      <c r="C141" s="102">
        <f>IFERROR(VLOOKUP(A141,'Connection Table'!A:K,11,0),"")</f>
        <v>0</v>
      </c>
      <c r="D141" s="80"/>
      <c r="E141" s="76"/>
      <c r="F141" s="76"/>
      <c r="G141" s="76"/>
      <c r="H141" s="76"/>
      <c r="I141" s="76"/>
      <c r="J141" s="76"/>
      <c r="K141" s="76"/>
      <c r="L141" s="76"/>
      <c r="M141" s="76"/>
      <c r="N141" s="76"/>
      <c r="O141" s="76"/>
      <c r="P141" s="76"/>
      <c r="Q141" s="76"/>
      <c r="R141" s="77"/>
      <c r="T141" s="86" t="e">
        <f>OR(A141="",NOT(D141=""),NOT(E141=""),NOT(G141=""),NOT(H141=""),NOT(I141=""),NOT(J141=""),NOT(K141=""),NOT(#REF!=""),NOT(L141=""),NOT(M141=""),NOT(N141=""),NOT(P141=""),NOT(#REF!=""),NOT(Q141=""),NOT(R141=""))</f>
        <v>#REF!</v>
      </c>
      <c r="U141" s="86" t="str">
        <f t="shared" si="39"/>
        <v/>
      </c>
      <c r="V141" s="86" t="str">
        <f t="shared" si="40"/>
        <v/>
      </c>
      <c r="X141" s="86" t="str">
        <f t="shared" si="41"/>
        <v/>
      </c>
      <c r="Y141" s="86" t="str">
        <f t="shared" si="42"/>
        <v/>
      </c>
      <c r="Z141" s="86" t="str">
        <f t="shared" si="43"/>
        <v/>
      </c>
      <c r="AA141" s="86" t="str">
        <f t="shared" si="44"/>
        <v/>
      </c>
      <c r="AB141" s="86" t="str">
        <f t="shared" si="45"/>
        <v/>
      </c>
      <c r="AC141" s="86" t="str">
        <f t="shared" si="46"/>
        <v/>
      </c>
      <c r="AD141" s="86" t="str">
        <f t="shared" si="47"/>
        <v/>
      </c>
      <c r="AE141" s="86" t="str">
        <f t="shared" si="48"/>
        <v/>
      </c>
      <c r="AG141" s="86" t="str">
        <f t="shared" si="49"/>
        <v/>
      </c>
      <c r="AH141" s="86" t="str">
        <f t="shared" si="50"/>
        <v/>
      </c>
      <c r="AI141" s="86" t="str">
        <f t="shared" si="51"/>
        <v/>
      </c>
      <c r="AJ141" s="86" t="str">
        <f t="shared" si="52"/>
        <v/>
      </c>
    </row>
    <row r="142" spans="1:36" ht="15.75" x14ac:dyDescent="0.25">
      <c r="A142" s="100" t="str">
        <f>IF('Connection Table'!A142="","",'Connection Table'!A142)</f>
        <v/>
      </c>
      <c r="B142" s="101">
        <f>IFERROR(VLOOKUP(A142,'Connection Table'!$A:$H,2,0),"")</f>
        <v>0</v>
      </c>
      <c r="C142" s="102">
        <f>IFERROR(VLOOKUP(A142,'Connection Table'!A:K,11,0),"")</f>
        <v>0</v>
      </c>
      <c r="D142" s="80"/>
      <c r="E142" s="76"/>
      <c r="F142" s="76"/>
      <c r="G142" s="76"/>
      <c r="H142" s="76"/>
      <c r="I142" s="76"/>
      <c r="J142" s="76"/>
      <c r="K142" s="76"/>
      <c r="L142" s="76"/>
      <c r="M142" s="76"/>
      <c r="N142" s="76"/>
      <c r="O142" s="76"/>
      <c r="P142" s="76"/>
      <c r="Q142" s="76"/>
      <c r="R142" s="77"/>
      <c r="T142" s="86" t="e">
        <f>OR(A142="",NOT(D142=""),NOT(E142=""),NOT(G142=""),NOT(H142=""),NOT(I142=""),NOT(J142=""),NOT(K142=""),NOT(#REF!=""),NOT(L142=""),NOT(M142=""),NOT(N142=""),NOT(P142=""),NOT(#REF!=""),NOT(Q142=""),NOT(R142=""))</f>
        <v>#REF!</v>
      </c>
      <c r="U142" s="86" t="str">
        <f t="shared" si="39"/>
        <v/>
      </c>
      <c r="V142" s="86" t="str">
        <f t="shared" si="40"/>
        <v/>
      </c>
      <c r="X142" s="86" t="str">
        <f t="shared" si="41"/>
        <v/>
      </c>
      <c r="Y142" s="86" t="str">
        <f t="shared" si="42"/>
        <v/>
      </c>
      <c r="Z142" s="86" t="str">
        <f t="shared" si="43"/>
        <v/>
      </c>
      <c r="AA142" s="86" t="str">
        <f t="shared" si="44"/>
        <v/>
      </c>
      <c r="AB142" s="86" t="str">
        <f t="shared" si="45"/>
        <v/>
      </c>
      <c r="AC142" s="86" t="str">
        <f t="shared" si="46"/>
        <v/>
      </c>
      <c r="AD142" s="86" t="str">
        <f t="shared" si="47"/>
        <v/>
      </c>
      <c r="AE142" s="86" t="str">
        <f t="shared" si="48"/>
        <v/>
      </c>
      <c r="AG142" s="86" t="str">
        <f t="shared" si="49"/>
        <v/>
      </c>
      <c r="AH142" s="86" t="str">
        <f t="shared" si="50"/>
        <v/>
      </c>
      <c r="AI142" s="86" t="str">
        <f t="shared" si="51"/>
        <v/>
      </c>
      <c r="AJ142" s="86" t="str">
        <f t="shared" si="52"/>
        <v/>
      </c>
    </row>
    <row r="143" spans="1:36" ht="15.75" x14ac:dyDescent="0.25">
      <c r="A143" s="100" t="str">
        <f>IF('Connection Table'!A143="","",'Connection Table'!A143)</f>
        <v/>
      </c>
      <c r="B143" s="101">
        <f>IFERROR(VLOOKUP(A143,'Connection Table'!$A:$H,2,0),"")</f>
        <v>0</v>
      </c>
      <c r="C143" s="102">
        <f>IFERROR(VLOOKUP(A143,'Connection Table'!A:K,11,0),"")</f>
        <v>0</v>
      </c>
      <c r="D143" s="80"/>
      <c r="E143" s="76"/>
      <c r="F143" s="76"/>
      <c r="G143" s="76"/>
      <c r="H143" s="76"/>
      <c r="I143" s="76"/>
      <c r="J143" s="76"/>
      <c r="K143" s="76"/>
      <c r="L143" s="76"/>
      <c r="M143" s="76"/>
      <c r="N143" s="76"/>
      <c r="O143" s="76"/>
      <c r="P143" s="76"/>
      <c r="Q143" s="76"/>
      <c r="R143" s="77"/>
      <c r="T143" s="86" t="e">
        <f>OR(A143="",NOT(D143=""),NOT(E143=""),NOT(G143=""),NOT(H143=""),NOT(I143=""),NOT(J143=""),NOT(K143=""),NOT(#REF!=""),NOT(L143=""),NOT(M143=""),NOT(N143=""),NOT(P143=""),NOT(#REF!=""),NOT(Q143=""),NOT(R143=""))</f>
        <v>#REF!</v>
      </c>
      <c r="U143" s="86" t="str">
        <f t="shared" si="39"/>
        <v/>
      </c>
      <c r="V143" s="86" t="str">
        <f t="shared" si="40"/>
        <v/>
      </c>
      <c r="X143" s="86" t="str">
        <f t="shared" si="41"/>
        <v/>
      </c>
      <c r="Y143" s="86" t="str">
        <f t="shared" si="42"/>
        <v/>
      </c>
      <c r="Z143" s="86" t="str">
        <f t="shared" si="43"/>
        <v/>
      </c>
      <c r="AA143" s="86" t="str">
        <f t="shared" si="44"/>
        <v/>
      </c>
      <c r="AB143" s="86" t="str">
        <f t="shared" si="45"/>
        <v/>
      </c>
      <c r="AC143" s="86" t="str">
        <f t="shared" si="46"/>
        <v/>
      </c>
      <c r="AD143" s="86" t="str">
        <f t="shared" si="47"/>
        <v/>
      </c>
      <c r="AE143" s="86" t="str">
        <f t="shared" si="48"/>
        <v/>
      </c>
      <c r="AG143" s="86" t="str">
        <f t="shared" si="49"/>
        <v/>
      </c>
      <c r="AH143" s="86" t="str">
        <f t="shared" si="50"/>
        <v/>
      </c>
      <c r="AI143" s="86" t="str">
        <f t="shared" si="51"/>
        <v/>
      </c>
      <c r="AJ143" s="86" t="str">
        <f t="shared" si="52"/>
        <v/>
      </c>
    </row>
    <row r="144" spans="1:36" ht="15.75" x14ac:dyDescent="0.25">
      <c r="A144" s="100" t="str">
        <f>IF('Connection Table'!A144="","",'Connection Table'!A144)</f>
        <v/>
      </c>
      <c r="B144" s="101">
        <f>IFERROR(VLOOKUP(A144,'Connection Table'!$A:$H,2,0),"")</f>
        <v>0</v>
      </c>
      <c r="C144" s="102">
        <f>IFERROR(VLOOKUP(A144,'Connection Table'!A:K,11,0),"")</f>
        <v>0</v>
      </c>
      <c r="D144" s="80"/>
      <c r="E144" s="76"/>
      <c r="F144" s="76"/>
      <c r="G144" s="76"/>
      <c r="H144" s="76"/>
      <c r="I144" s="76"/>
      <c r="J144" s="76"/>
      <c r="K144" s="76"/>
      <c r="L144" s="76"/>
      <c r="M144" s="76"/>
      <c r="N144" s="76"/>
      <c r="O144" s="76"/>
      <c r="P144" s="76"/>
      <c r="Q144" s="76"/>
      <c r="R144" s="77"/>
      <c r="T144" s="86" t="e">
        <f>OR(A144="",NOT(D144=""),NOT(E144=""),NOT(G144=""),NOT(H144=""),NOT(I144=""),NOT(J144=""),NOT(K144=""),NOT(#REF!=""),NOT(L144=""),NOT(M144=""),NOT(N144=""),NOT(P144=""),NOT(#REF!=""),NOT(Q144=""),NOT(R144=""))</f>
        <v>#REF!</v>
      </c>
      <c r="U144" s="86" t="str">
        <f t="shared" si="39"/>
        <v/>
      </c>
      <c r="V144" s="86" t="str">
        <f t="shared" si="40"/>
        <v/>
      </c>
      <c r="X144" s="86" t="str">
        <f t="shared" si="41"/>
        <v/>
      </c>
      <c r="Y144" s="86" t="str">
        <f t="shared" si="42"/>
        <v/>
      </c>
      <c r="Z144" s="86" t="str">
        <f t="shared" si="43"/>
        <v/>
      </c>
      <c r="AA144" s="86" t="str">
        <f t="shared" si="44"/>
        <v/>
      </c>
      <c r="AB144" s="86" t="str">
        <f t="shared" si="45"/>
        <v/>
      </c>
      <c r="AC144" s="86" t="str">
        <f t="shared" si="46"/>
        <v/>
      </c>
      <c r="AD144" s="86" t="str">
        <f t="shared" si="47"/>
        <v/>
      </c>
      <c r="AE144" s="86" t="str">
        <f t="shared" si="48"/>
        <v/>
      </c>
      <c r="AG144" s="86" t="str">
        <f t="shared" si="49"/>
        <v/>
      </c>
      <c r="AH144" s="86" t="str">
        <f t="shared" si="50"/>
        <v/>
      </c>
      <c r="AI144" s="86" t="str">
        <f t="shared" si="51"/>
        <v/>
      </c>
      <c r="AJ144" s="86" t="str">
        <f t="shared" si="52"/>
        <v/>
      </c>
    </row>
    <row r="145" spans="1:36" ht="15.75" x14ac:dyDescent="0.25">
      <c r="A145" s="100" t="str">
        <f>IF('Connection Table'!A145="","",'Connection Table'!A145)</f>
        <v/>
      </c>
      <c r="B145" s="101">
        <f>IFERROR(VLOOKUP(A145,'Connection Table'!$A:$H,2,0),"")</f>
        <v>0</v>
      </c>
      <c r="C145" s="102">
        <f>IFERROR(VLOOKUP(A145,'Connection Table'!A:K,11,0),"")</f>
        <v>0</v>
      </c>
      <c r="D145" s="80"/>
      <c r="E145" s="76"/>
      <c r="F145" s="76"/>
      <c r="G145" s="76"/>
      <c r="H145" s="76"/>
      <c r="I145" s="76"/>
      <c r="J145" s="76"/>
      <c r="K145" s="76"/>
      <c r="L145" s="76"/>
      <c r="M145" s="76"/>
      <c r="N145" s="76"/>
      <c r="O145" s="76"/>
      <c r="P145" s="76"/>
      <c r="Q145" s="76"/>
      <c r="R145" s="77"/>
      <c r="T145" s="86" t="e">
        <f>OR(A145="",NOT(D145=""),NOT(E145=""),NOT(G145=""),NOT(H145=""),NOT(I145=""),NOT(J145=""),NOT(K145=""),NOT(#REF!=""),NOT(L145=""),NOT(M145=""),NOT(N145=""),NOT(P145=""),NOT(#REF!=""),NOT(Q145=""),NOT(R145=""))</f>
        <v>#REF!</v>
      </c>
      <c r="U145" s="86" t="str">
        <f t="shared" si="39"/>
        <v/>
      </c>
      <c r="V145" s="86" t="str">
        <f t="shared" si="40"/>
        <v/>
      </c>
      <c r="X145" s="86" t="str">
        <f t="shared" si="41"/>
        <v/>
      </c>
      <c r="Y145" s="86" t="str">
        <f t="shared" si="42"/>
        <v/>
      </c>
      <c r="Z145" s="86" t="str">
        <f t="shared" si="43"/>
        <v/>
      </c>
      <c r="AA145" s="86" t="str">
        <f t="shared" si="44"/>
        <v/>
      </c>
      <c r="AB145" s="86" t="str">
        <f t="shared" si="45"/>
        <v/>
      </c>
      <c r="AC145" s="86" t="str">
        <f t="shared" si="46"/>
        <v/>
      </c>
      <c r="AD145" s="86" t="str">
        <f t="shared" si="47"/>
        <v/>
      </c>
      <c r="AE145" s="86" t="str">
        <f t="shared" si="48"/>
        <v/>
      </c>
      <c r="AG145" s="86" t="str">
        <f t="shared" si="49"/>
        <v/>
      </c>
      <c r="AH145" s="86" t="str">
        <f t="shared" si="50"/>
        <v/>
      </c>
      <c r="AI145" s="86" t="str">
        <f t="shared" si="51"/>
        <v/>
      </c>
      <c r="AJ145" s="86" t="str">
        <f t="shared" si="52"/>
        <v/>
      </c>
    </row>
    <row r="146" spans="1:36" ht="15.75" x14ac:dyDescent="0.25">
      <c r="A146" s="100" t="str">
        <f>IF('Connection Table'!A146="","",'Connection Table'!A146)</f>
        <v/>
      </c>
      <c r="B146" s="101">
        <f>IFERROR(VLOOKUP(A146,'Connection Table'!$A:$H,2,0),"")</f>
        <v>0</v>
      </c>
      <c r="C146" s="102">
        <f>IFERROR(VLOOKUP(A146,'Connection Table'!A:K,11,0),"")</f>
        <v>0</v>
      </c>
      <c r="D146" s="80"/>
      <c r="E146" s="76"/>
      <c r="F146" s="76"/>
      <c r="G146" s="76"/>
      <c r="H146" s="76"/>
      <c r="I146" s="76"/>
      <c r="J146" s="76"/>
      <c r="K146" s="76"/>
      <c r="L146" s="76"/>
      <c r="M146" s="76"/>
      <c r="N146" s="76"/>
      <c r="O146" s="76"/>
      <c r="P146" s="76"/>
      <c r="Q146" s="76"/>
      <c r="R146" s="77"/>
      <c r="T146" s="86" t="e">
        <f>OR(A146="",NOT(D146=""),NOT(E146=""),NOT(G146=""),NOT(H146=""),NOT(I146=""),NOT(J146=""),NOT(K146=""),NOT(#REF!=""),NOT(L146=""),NOT(M146=""),NOT(N146=""),NOT(P146=""),NOT(#REF!=""),NOT(Q146=""),NOT(R146=""))</f>
        <v>#REF!</v>
      </c>
      <c r="U146" s="86" t="str">
        <f t="shared" si="39"/>
        <v/>
      </c>
      <c r="V146" s="86" t="str">
        <f t="shared" si="40"/>
        <v/>
      </c>
      <c r="X146" s="86" t="str">
        <f t="shared" si="41"/>
        <v/>
      </c>
      <c r="Y146" s="86" t="str">
        <f t="shared" si="42"/>
        <v/>
      </c>
      <c r="Z146" s="86" t="str">
        <f t="shared" si="43"/>
        <v/>
      </c>
      <c r="AA146" s="86" t="str">
        <f t="shared" si="44"/>
        <v/>
      </c>
      <c r="AB146" s="86" t="str">
        <f t="shared" si="45"/>
        <v/>
      </c>
      <c r="AC146" s="86" t="str">
        <f t="shared" si="46"/>
        <v/>
      </c>
      <c r="AD146" s="86" t="str">
        <f t="shared" si="47"/>
        <v/>
      </c>
      <c r="AE146" s="86" t="str">
        <f t="shared" si="48"/>
        <v/>
      </c>
      <c r="AG146" s="86" t="str">
        <f t="shared" si="49"/>
        <v/>
      </c>
      <c r="AH146" s="86" t="str">
        <f t="shared" si="50"/>
        <v/>
      </c>
      <c r="AI146" s="86" t="str">
        <f t="shared" si="51"/>
        <v/>
      </c>
      <c r="AJ146" s="86" t="str">
        <f t="shared" si="52"/>
        <v/>
      </c>
    </row>
    <row r="147" spans="1:36" ht="15.75" x14ac:dyDescent="0.25">
      <c r="A147" s="100" t="str">
        <f>IF('Connection Table'!A147="","",'Connection Table'!A147)</f>
        <v/>
      </c>
      <c r="B147" s="101">
        <f>IFERROR(VLOOKUP(A147,'Connection Table'!$A:$H,2,0),"")</f>
        <v>0</v>
      </c>
      <c r="C147" s="102">
        <f>IFERROR(VLOOKUP(A147,'Connection Table'!A:K,11,0),"")</f>
        <v>0</v>
      </c>
      <c r="D147" s="80"/>
      <c r="E147" s="76"/>
      <c r="F147" s="76"/>
      <c r="G147" s="76"/>
      <c r="H147" s="76"/>
      <c r="I147" s="76"/>
      <c r="J147" s="76"/>
      <c r="K147" s="76"/>
      <c r="L147" s="76"/>
      <c r="M147" s="76"/>
      <c r="N147" s="76"/>
      <c r="O147" s="76"/>
      <c r="P147" s="76"/>
      <c r="Q147" s="76"/>
      <c r="R147" s="77"/>
      <c r="T147" s="86" t="e">
        <f>OR(A147="",NOT(D147=""),NOT(E147=""),NOT(G147=""),NOT(H147=""),NOT(I147=""),NOT(J147=""),NOT(K147=""),NOT(#REF!=""),NOT(L147=""),NOT(M147=""),NOT(N147=""),NOT(P147=""),NOT(#REF!=""),NOT(Q147=""),NOT(R147=""))</f>
        <v>#REF!</v>
      </c>
      <c r="U147" s="86" t="str">
        <f t="shared" si="39"/>
        <v/>
      </c>
      <c r="V147" s="86" t="str">
        <f t="shared" si="40"/>
        <v/>
      </c>
      <c r="X147" s="86" t="str">
        <f t="shared" si="41"/>
        <v/>
      </c>
      <c r="Y147" s="86" t="str">
        <f t="shared" si="42"/>
        <v/>
      </c>
      <c r="Z147" s="86" t="str">
        <f t="shared" si="43"/>
        <v/>
      </c>
      <c r="AA147" s="86" t="str">
        <f t="shared" si="44"/>
        <v/>
      </c>
      <c r="AB147" s="86" t="str">
        <f t="shared" si="45"/>
        <v/>
      </c>
      <c r="AC147" s="86" t="str">
        <f t="shared" si="46"/>
        <v/>
      </c>
      <c r="AD147" s="86" t="str">
        <f t="shared" si="47"/>
        <v/>
      </c>
      <c r="AE147" s="86" t="str">
        <f t="shared" si="48"/>
        <v/>
      </c>
      <c r="AG147" s="86" t="str">
        <f t="shared" si="49"/>
        <v/>
      </c>
      <c r="AH147" s="86" t="str">
        <f t="shared" si="50"/>
        <v/>
      </c>
      <c r="AI147" s="86" t="str">
        <f t="shared" si="51"/>
        <v/>
      </c>
      <c r="AJ147" s="86" t="str">
        <f t="shared" si="52"/>
        <v/>
      </c>
    </row>
    <row r="148" spans="1:36" ht="15.75" x14ac:dyDescent="0.25">
      <c r="A148" s="100" t="str">
        <f>IF('Connection Table'!A148="","",'Connection Table'!A148)</f>
        <v/>
      </c>
      <c r="B148" s="101">
        <f>IFERROR(VLOOKUP(A148,'Connection Table'!$A:$H,2,0),"")</f>
        <v>0</v>
      </c>
      <c r="C148" s="102">
        <f>IFERROR(VLOOKUP(A148,'Connection Table'!A:K,11,0),"")</f>
        <v>0</v>
      </c>
      <c r="D148" s="80"/>
      <c r="E148" s="76"/>
      <c r="F148" s="76"/>
      <c r="G148" s="76"/>
      <c r="H148" s="76"/>
      <c r="I148" s="76"/>
      <c r="J148" s="76"/>
      <c r="K148" s="76"/>
      <c r="L148" s="76"/>
      <c r="M148" s="76"/>
      <c r="N148" s="76"/>
      <c r="O148" s="76"/>
      <c r="P148" s="76"/>
      <c r="Q148" s="76"/>
      <c r="R148" s="77"/>
      <c r="T148" s="86" t="e">
        <f>OR(A148="",NOT(D148=""),NOT(E148=""),NOT(G148=""),NOT(H148=""),NOT(I148=""),NOT(J148=""),NOT(K148=""),NOT(#REF!=""),NOT(L148=""),NOT(M148=""),NOT(N148=""),NOT(P148=""),NOT(#REF!=""),NOT(Q148=""),NOT(R148=""))</f>
        <v>#REF!</v>
      </c>
      <c r="U148" s="86" t="str">
        <f t="shared" si="39"/>
        <v/>
      </c>
      <c r="V148" s="86" t="str">
        <f t="shared" si="40"/>
        <v/>
      </c>
      <c r="X148" s="86" t="str">
        <f t="shared" si="41"/>
        <v/>
      </c>
      <c r="Y148" s="86" t="str">
        <f t="shared" si="42"/>
        <v/>
      </c>
      <c r="Z148" s="86" t="str">
        <f t="shared" si="43"/>
        <v/>
      </c>
      <c r="AA148" s="86" t="str">
        <f t="shared" si="44"/>
        <v/>
      </c>
      <c r="AB148" s="86" t="str">
        <f t="shared" si="45"/>
        <v/>
      </c>
      <c r="AC148" s="86" t="str">
        <f t="shared" si="46"/>
        <v/>
      </c>
      <c r="AD148" s="86" t="str">
        <f t="shared" si="47"/>
        <v/>
      </c>
      <c r="AE148" s="86" t="str">
        <f t="shared" si="48"/>
        <v/>
      </c>
      <c r="AG148" s="86" t="str">
        <f t="shared" si="49"/>
        <v/>
      </c>
      <c r="AH148" s="86" t="str">
        <f t="shared" si="50"/>
        <v/>
      </c>
      <c r="AI148" s="86" t="str">
        <f t="shared" si="51"/>
        <v/>
      </c>
      <c r="AJ148" s="86" t="str">
        <f t="shared" si="52"/>
        <v/>
      </c>
    </row>
    <row r="149" spans="1:36" ht="15.75" x14ac:dyDescent="0.25">
      <c r="A149" s="100" t="str">
        <f>IF('Connection Table'!A149="","",'Connection Table'!A149)</f>
        <v/>
      </c>
      <c r="B149" s="101">
        <f>IFERROR(VLOOKUP(A149,'Connection Table'!$A:$H,2,0),"")</f>
        <v>0</v>
      </c>
      <c r="C149" s="102">
        <f>IFERROR(VLOOKUP(A149,'Connection Table'!A:K,11,0),"")</f>
        <v>0</v>
      </c>
      <c r="D149" s="80"/>
      <c r="E149" s="76"/>
      <c r="F149" s="76"/>
      <c r="G149" s="76"/>
      <c r="H149" s="76"/>
      <c r="I149" s="76"/>
      <c r="J149" s="76"/>
      <c r="K149" s="76"/>
      <c r="L149" s="76"/>
      <c r="M149" s="76"/>
      <c r="N149" s="76"/>
      <c r="O149" s="76"/>
      <c r="P149" s="76"/>
      <c r="Q149" s="76"/>
      <c r="R149" s="77"/>
      <c r="T149" s="86" t="e">
        <f>OR(A149="",NOT(D149=""),NOT(E149=""),NOT(G149=""),NOT(H149=""),NOT(I149=""),NOT(J149=""),NOT(K149=""),NOT(#REF!=""),NOT(L149=""),NOT(M149=""),NOT(N149=""),NOT(P149=""),NOT(#REF!=""),NOT(Q149=""),NOT(R149=""))</f>
        <v>#REF!</v>
      </c>
      <c r="U149" s="86" t="str">
        <f t="shared" si="39"/>
        <v/>
      </c>
      <c r="V149" s="86" t="str">
        <f t="shared" si="40"/>
        <v/>
      </c>
      <c r="X149" s="86" t="str">
        <f t="shared" si="41"/>
        <v/>
      </c>
      <c r="Y149" s="86" t="str">
        <f t="shared" si="42"/>
        <v/>
      </c>
      <c r="Z149" s="86" t="str">
        <f t="shared" si="43"/>
        <v/>
      </c>
      <c r="AA149" s="86" t="str">
        <f t="shared" si="44"/>
        <v/>
      </c>
      <c r="AB149" s="86" t="str">
        <f t="shared" si="45"/>
        <v/>
      </c>
      <c r="AC149" s="86" t="str">
        <f t="shared" si="46"/>
        <v/>
      </c>
      <c r="AD149" s="86" t="str">
        <f t="shared" si="47"/>
        <v/>
      </c>
      <c r="AE149" s="86" t="str">
        <f t="shared" si="48"/>
        <v/>
      </c>
      <c r="AG149" s="86" t="str">
        <f t="shared" si="49"/>
        <v/>
      </c>
      <c r="AH149" s="86" t="str">
        <f t="shared" si="50"/>
        <v/>
      </c>
      <c r="AI149" s="86" t="str">
        <f t="shared" si="51"/>
        <v/>
      </c>
      <c r="AJ149" s="86" t="str">
        <f t="shared" si="52"/>
        <v/>
      </c>
    </row>
    <row r="150" spans="1:36" ht="15.75" x14ac:dyDescent="0.25">
      <c r="A150" s="100" t="str">
        <f>IF('Connection Table'!A150="","",'Connection Table'!A150)</f>
        <v/>
      </c>
      <c r="B150" s="101">
        <f>IFERROR(VLOOKUP(A150,'Connection Table'!$A:$H,2,0),"")</f>
        <v>0</v>
      </c>
      <c r="C150" s="102">
        <f>IFERROR(VLOOKUP(A150,'Connection Table'!A:K,11,0),"")</f>
        <v>0</v>
      </c>
      <c r="D150" s="80"/>
      <c r="E150" s="76"/>
      <c r="F150" s="76"/>
      <c r="G150" s="76"/>
      <c r="H150" s="76"/>
      <c r="I150" s="76"/>
      <c r="J150" s="76"/>
      <c r="K150" s="76"/>
      <c r="L150" s="76"/>
      <c r="M150" s="76"/>
      <c r="N150" s="76"/>
      <c r="O150" s="76"/>
      <c r="P150" s="76"/>
      <c r="Q150" s="76"/>
      <c r="R150" s="77"/>
      <c r="T150" s="86" t="e">
        <f>OR(A150="",NOT(D150=""),NOT(E150=""),NOT(G150=""),NOT(H150=""),NOT(I150=""),NOT(J150=""),NOT(K150=""),NOT(#REF!=""),NOT(L150=""),NOT(M150=""),NOT(N150=""),NOT(P150=""),NOT(#REF!=""),NOT(Q150=""),NOT(R150=""))</f>
        <v>#REF!</v>
      </c>
      <c r="U150" s="86" t="str">
        <f t="shared" si="39"/>
        <v/>
      </c>
      <c r="V150" s="86" t="str">
        <f t="shared" si="40"/>
        <v/>
      </c>
      <c r="X150" s="86" t="str">
        <f t="shared" si="41"/>
        <v/>
      </c>
      <c r="Y150" s="86" t="str">
        <f t="shared" si="42"/>
        <v/>
      </c>
      <c r="Z150" s="86" t="str">
        <f t="shared" si="43"/>
        <v/>
      </c>
      <c r="AA150" s="86" t="str">
        <f t="shared" si="44"/>
        <v/>
      </c>
      <c r="AB150" s="86" t="str">
        <f t="shared" si="45"/>
        <v/>
      </c>
      <c r="AC150" s="86" t="str">
        <f t="shared" si="46"/>
        <v/>
      </c>
      <c r="AD150" s="86" t="str">
        <f t="shared" si="47"/>
        <v/>
      </c>
      <c r="AE150" s="86" t="str">
        <f t="shared" si="48"/>
        <v/>
      </c>
      <c r="AG150" s="86" t="str">
        <f t="shared" si="49"/>
        <v/>
      </c>
      <c r="AH150" s="86" t="str">
        <f t="shared" si="50"/>
        <v/>
      </c>
      <c r="AI150" s="86" t="str">
        <f t="shared" si="51"/>
        <v/>
      </c>
      <c r="AJ150" s="86" t="str">
        <f t="shared" si="52"/>
        <v/>
      </c>
    </row>
    <row r="151" spans="1:36" ht="15.75" x14ac:dyDescent="0.25">
      <c r="A151" s="100" t="str">
        <f>IF('Connection Table'!A151="","",'Connection Table'!A151)</f>
        <v/>
      </c>
      <c r="B151" s="101">
        <f>IFERROR(VLOOKUP(A151,'Connection Table'!$A:$H,2,0),"")</f>
        <v>0</v>
      </c>
      <c r="C151" s="102">
        <f>IFERROR(VLOOKUP(A151,'Connection Table'!A:K,11,0),"")</f>
        <v>0</v>
      </c>
      <c r="D151" s="80"/>
      <c r="E151" s="76"/>
      <c r="F151" s="76"/>
      <c r="G151" s="76"/>
      <c r="H151" s="76"/>
      <c r="I151" s="76"/>
      <c r="J151" s="76"/>
      <c r="K151" s="76"/>
      <c r="L151" s="76"/>
      <c r="M151" s="76"/>
      <c r="N151" s="76"/>
      <c r="O151" s="76"/>
      <c r="P151" s="76"/>
      <c r="Q151" s="76"/>
      <c r="R151" s="77"/>
      <c r="T151" s="86" t="e">
        <f>OR(A151="",NOT(D151=""),NOT(E151=""),NOT(G151=""),NOT(H151=""),NOT(I151=""),NOT(J151=""),NOT(K151=""),NOT(#REF!=""),NOT(L151=""),NOT(M151=""),NOT(N151=""),NOT(P151=""),NOT(#REF!=""),NOT(Q151=""),NOT(R151=""))</f>
        <v>#REF!</v>
      </c>
      <c r="U151" s="86" t="str">
        <f t="shared" si="39"/>
        <v/>
      </c>
      <c r="V151" s="86" t="str">
        <f t="shared" si="40"/>
        <v/>
      </c>
      <c r="X151" s="86" t="str">
        <f t="shared" si="41"/>
        <v/>
      </c>
      <c r="Y151" s="86" t="str">
        <f t="shared" si="42"/>
        <v/>
      </c>
      <c r="Z151" s="86" t="str">
        <f t="shared" si="43"/>
        <v/>
      </c>
      <c r="AA151" s="86" t="str">
        <f t="shared" si="44"/>
        <v/>
      </c>
      <c r="AB151" s="86" t="str">
        <f t="shared" si="45"/>
        <v/>
      </c>
      <c r="AC151" s="86" t="str">
        <f t="shared" si="46"/>
        <v/>
      </c>
      <c r="AD151" s="86" t="str">
        <f t="shared" si="47"/>
        <v/>
      </c>
      <c r="AE151" s="86" t="str">
        <f t="shared" si="48"/>
        <v/>
      </c>
      <c r="AG151" s="86" t="str">
        <f t="shared" si="49"/>
        <v/>
      </c>
      <c r="AH151" s="86" t="str">
        <f t="shared" si="50"/>
        <v/>
      </c>
      <c r="AI151" s="86" t="str">
        <f t="shared" si="51"/>
        <v/>
      </c>
      <c r="AJ151" s="86" t="str">
        <f t="shared" si="52"/>
        <v/>
      </c>
    </row>
    <row r="152" spans="1:36" ht="15.75" x14ac:dyDescent="0.25">
      <c r="A152" s="100" t="str">
        <f>IF('Connection Table'!A152="","",'Connection Table'!A152)</f>
        <v/>
      </c>
      <c r="B152" s="101">
        <f>IFERROR(VLOOKUP(A152,'Connection Table'!$A:$H,2,0),"")</f>
        <v>0</v>
      </c>
      <c r="C152" s="102">
        <f>IFERROR(VLOOKUP(A152,'Connection Table'!A:K,11,0),"")</f>
        <v>0</v>
      </c>
      <c r="D152" s="80"/>
      <c r="E152" s="76"/>
      <c r="F152" s="76"/>
      <c r="G152" s="76"/>
      <c r="H152" s="76"/>
      <c r="I152" s="76"/>
      <c r="J152" s="76"/>
      <c r="K152" s="76"/>
      <c r="L152" s="76"/>
      <c r="M152" s="76"/>
      <c r="N152" s="76"/>
      <c r="O152" s="76"/>
      <c r="P152" s="76"/>
      <c r="Q152" s="76"/>
      <c r="R152" s="77"/>
      <c r="T152" s="86" t="e">
        <f>OR(A152="",NOT(D152=""),NOT(E152=""),NOT(G152=""),NOT(H152=""),NOT(I152=""),NOT(J152=""),NOT(K152=""),NOT(#REF!=""),NOT(L152=""),NOT(M152=""),NOT(N152=""),NOT(P152=""),NOT(#REF!=""),NOT(Q152=""),NOT(R152=""))</f>
        <v>#REF!</v>
      </c>
      <c r="U152" s="86" t="str">
        <f t="shared" si="39"/>
        <v/>
      </c>
      <c r="V152" s="86" t="str">
        <f t="shared" si="40"/>
        <v/>
      </c>
      <c r="X152" s="86" t="str">
        <f t="shared" si="41"/>
        <v/>
      </c>
      <c r="Y152" s="86" t="str">
        <f t="shared" si="42"/>
        <v/>
      </c>
      <c r="Z152" s="86" t="str">
        <f t="shared" si="43"/>
        <v/>
      </c>
      <c r="AA152" s="86" t="str">
        <f t="shared" si="44"/>
        <v/>
      </c>
      <c r="AB152" s="86" t="str">
        <f t="shared" si="45"/>
        <v/>
      </c>
      <c r="AC152" s="86" t="str">
        <f t="shared" si="46"/>
        <v/>
      </c>
      <c r="AD152" s="86" t="str">
        <f t="shared" si="47"/>
        <v/>
      </c>
      <c r="AE152" s="86" t="str">
        <f t="shared" si="48"/>
        <v/>
      </c>
      <c r="AG152" s="86" t="str">
        <f t="shared" si="49"/>
        <v/>
      </c>
      <c r="AH152" s="86" t="str">
        <f t="shared" si="50"/>
        <v/>
      </c>
      <c r="AI152" s="86" t="str">
        <f t="shared" si="51"/>
        <v/>
      </c>
      <c r="AJ152" s="86" t="str">
        <f t="shared" si="52"/>
        <v/>
      </c>
    </row>
    <row r="153" spans="1:36" ht="15.75" x14ac:dyDescent="0.25">
      <c r="A153" s="100" t="str">
        <f>IF('Connection Table'!A153="","",'Connection Table'!A153)</f>
        <v/>
      </c>
      <c r="B153" s="101">
        <f>IFERROR(VLOOKUP(A153,'Connection Table'!$A:$H,2,0),"")</f>
        <v>0</v>
      </c>
      <c r="C153" s="102">
        <f>IFERROR(VLOOKUP(A153,'Connection Table'!A:K,11,0),"")</f>
        <v>0</v>
      </c>
      <c r="D153" s="80"/>
      <c r="E153" s="76"/>
      <c r="F153" s="76"/>
      <c r="G153" s="76"/>
      <c r="H153" s="76"/>
      <c r="I153" s="76"/>
      <c r="J153" s="76"/>
      <c r="K153" s="76"/>
      <c r="L153" s="76"/>
      <c r="M153" s="76"/>
      <c r="N153" s="76"/>
      <c r="O153" s="76"/>
      <c r="P153" s="76"/>
      <c r="Q153" s="76"/>
      <c r="R153" s="77"/>
      <c r="T153" s="86" t="e">
        <f>OR(A153="",NOT(D153=""),NOT(E153=""),NOT(G153=""),NOT(H153=""),NOT(I153=""),NOT(J153=""),NOT(K153=""),NOT(#REF!=""),NOT(L153=""),NOT(M153=""),NOT(N153=""),NOT(P153=""),NOT(#REF!=""),NOT(Q153=""),NOT(R153=""))</f>
        <v>#REF!</v>
      </c>
      <c r="U153" s="86" t="str">
        <f t="shared" si="39"/>
        <v/>
      </c>
      <c r="V153" s="86" t="str">
        <f t="shared" si="40"/>
        <v/>
      </c>
      <c r="X153" s="86" t="str">
        <f t="shared" si="41"/>
        <v/>
      </c>
      <c r="Y153" s="86" t="str">
        <f t="shared" si="42"/>
        <v/>
      </c>
      <c r="Z153" s="86" t="str">
        <f t="shared" si="43"/>
        <v/>
      </c>
      <c r="AA153" s="86" t="str">
        <f t="shared" si="44"/>
        <v/>
      </c>
      <c r="AB153" s="86" t="str">
        <f t="shared" si="45"/>
        <v/>
      </c>
      <c r="AC153" s="86" t="str">
        <f t="shared" si="46"/>
        <v/>
      </c>
      <c r="AD153" s="86" t="str">
        <f t="shared" si="47"/>
        <v/>
      </c>
      <c r="AE153" s="86" t="str">
        <f t="shared" si="48"/>
        <v/>
      </c>
      <c r="AG153" s="86" t="str">
        <f t="shared" si="49"/>
        <v/>
      </c>
      <c r="AH153" s="86" t="str">
        <f t="shared" si="50"/>
        <v/>
      </c>
      <c r="AI153" s="86" t="str">
        <f t="shared" si="51"/>
        <v/>
      </c>
      <c r="AJ153" s="86" t="str">
        <f t="shared" si="52"/>
        <v/>
      </c>
    </row>
    <row r="154" spans="1:36" ht="15.75" x14ac:dyDescent="0.25">
      <c r="A154" s="100" t="str">
        <f>IF('Connection Table'!A154="","",'Connection Table'!A154)</f>
        <v/>
      </c>
      <c r="B154" s="101">
        <f>IFERROR(VLOOKUP(A154,'Connection Table'!$A:$H,2,0),"")</f>
        <v>0</v>
      </c>
      <c r="C154" s="102">
        <f>IFERROR(VLOOKUP(A154,'Connection Table'!A:K,11,0),"")</f>
        <v>0</v>
      </c>
      <c r="D154" s="80"/>
      <c r="E154" s="76"/>
      <c r="F154" s="76"/>
      <c r="G154" s="76"/>
      <c r="H154" s="76"/>
      <c r="I154" s="76"/>
      <c r="J154" s="76"/>
      <c r="K154" s="76"/>
      <c r="L154" s="76"/>
      <c r="M154" s="76"/>
      <c r="N154" s="76"/>
      <c r="O154" s="76"/>
      <c r="P154" s="76"/>
      <c r="Q154" s="76"/>
      <c r="R154" s="77"/>
      <c r="T154" s="86" t="e">
        <f>OR(A154="",NOT(D154=""),NOT(E154=""),NOT(G154=""),NOT(H154=""),NOT(I154=""),NOT(J154=""),NOT(K154=""),NOT(#REF!=""),NOT(L154=""),NOT(M154=""),NOT(N154=""),NOT(P154=""),NOT(#REF!=""),NOT(Q154=""),NOT(R154=""))</f>
        <v>#REF!</v>
      </c>
      <c r="U154" s="86" t="str">
        <f t="shared" si="39"/>
        <v/>
      </c>
      <c r="V154" s="86" t="str">
        <f t="shared" si="40"/>
        <v/>
      </c>
      <c r="X154" s="86" t="str">
        <f t="shared" si="41"/>
        <v/>
      </c>
      <c r="Y154" s="86" t="str">
        <f t="shared" si="42"/>
        <v/>
      </c>
      <c r="Z154" s="86" t="str">
        <f t="shared" si="43"/>
        <v/>
      </c>
      <c r="AA154" s="86" t="str">
        <f t="shared" si="44"/>
        <v/>
      </c>
      <c r="AB154" s="86" t="str">
        <f t="shared" si="45"/>
        <v/>
      </c>
      <c r="AC154" s="86" t="str">
        <f t="shared" si="46"/>
        <v/>
      </c>
      <c r="AD154" s="86" t="str">
        <f t="shared" si="47"/>
        <v/>
      </c>
      <c r="AE154" s="86" t="str">
        <f t="shared" si="48"/>
        <v/>
      </c>
      <c r="AG154" s="86" t="str">
        <f t="shared" si="49"/>
        <v/>
      </c>
      <c r="AH154" s="86" t="str">
        <f t="shared" si="50"/>
        <v/>
      </c>
      <c r="AI154" s="86" t="str">
        <f t="shared" si="51"/>
        <v/>
      </c>
      <c r="AJ154" s="86" t="str">
        <f t="shared" si="52"/>
        <v/>
      </c>
    </row>
    <row r="155" spans="1:36" ht="15.75" x14ac:dyDescent="0.25">
      <c r="A155" s="100" t="str">
        <f>IF('Connection Table'!A155="","",'Connection Table'!A155)</f>
        <v/>
      </c>
      <c r="B155" s="101">
        <f>IFERROR(VLOOKUP(A155,'Connection Table'!$A:$H,2,0),"")</f>
        <v>0</v>
      </c>
      <c r="C155" s="102">
        <f>IFERROR(VLOOKUP(A155,'Connection Table'!A:K,11,0),"")</f>
        <v>0</v>
      </c>
      <c r="D155" s="80"/>
      <c r="E155" s="76"/>
      <c r="F155" s="76"/>
      <c r="G155" s="76"/>
      <c r="H155" s="76"/>
      <c r="I155" s="76"/>
      <c r="J155" s="76"/>
      <c r="K155" s="76"/>
      <c r="L155" s="76"/>
      <c r="M155" s="76"/>
      <c r="N155" s="76"/>
      <c r="O155" s="76"/>
      <c r="P155" s="76"/>
      <c r="Q155" s="76"/>
      <c r="R155" s="77"/>
      <c r="T155" s="86" t="e">
        <f>OR(A155="",NOT(D155=""),NOT(E155=""),NOT(G155=""),NOT(H155=""),NOT(I155=""),NOT(J155=""),NOT(K155=""),NOT(#REF!=""),NOT(L155=""),NOT(M155=""),NOT(N155=""),NOT(P155=""),NOT(#REF!=""),NOT(Q155=""),NOT(R155=""))</f>
        <v>#REF!</v>
      </c>
      <c r="U155" s="86" t="str">
        <f t="shared" si="39"/>
        <v/>
      </c>
      <c r="V155" s="86" t="str">
        <f t="shared" si="40"/>
        <v/>
      </c>
      <c r="X155" s="86" t="str">
        <f t="shared" si="41"/>
        <v/>
      </c>
      <c r="Y155" s="86" t="str">
        <f t="shared" si="42"/>
        <v/>
      </c>
      <c r="Z155" s="86" t="str">
        <f t="shared" si="43"/>
        <v/>
      </c>
      <c r="AA155" s="86" t="str">
        <f t="shared" si="44"/>
        <v/>
      </c>
      <c r="AB155" s="86" t="str">
        <f t="shared" si="45"/>
        <v/>
      </c>
      <c r="AC155" s="86" t="str">
        <f t="shared" si="46"/>
        <v/>
      </c>
      <c r="AD155" s="86" t="str">
        <f t="shared" si="47"/>
        <v/>
      </c>
      <c r="AE155" s="86" t="str">
        <f t="shared" si="48"/>
        <v/>
      </c>
      <c r="AG155" s="86" t="str">
        <f t="shared" si="49"/>
        <v/>
      </c>
      <c r="AH155" s="86" t="str">
        <f t="shared" si="50"/>
        <v/>
      </c>
      <c r="AI155" s="86" t="str">
        <f t="shared" si="51"/>
        <v/>
      </c>
      <c r="AJ155" s="86" t="str">
        <f t="shared" si="52"/>
        <v/>
      </c>
    </row>
    <row r="156" spans="1:36" ht="15.75" x14ac:dyDescent="0.25">
      <c r="A156" s="100" t="str">
        <f>IF('Connection Table'!A156="","",'Connection Table'!A156)</f>
        <v/>
      </c>
      <c r="B156" s="101">
        <f>IFERROR(VLOOKUP(A156,'Connection Table'!$A:$H,2,0),"")</f>
        <v>0</v>
      </c>
      <c r="C156" s="102">
        <f>IFERROR(VLOOKUP(A156,'Connection Table'!A:K,11,0),"")</f>
        <v>0</v>
      </c>
      <c r="D156" s="80"/>
      <c r="E156" s="76"/>
      <c r="F156" s="76"/>
      <c r="G156" s="76"/>
      <c r="H156" s="76"/>
      <c r="I156" s="76"/>
      <c r="J156" s="76"/>
      <c r="K156" s="76"/>
      <c r="L156" s="76"/>
      <c r="M156" s="76"/>
      <c r="N156" s="76"/>
      <c r="O156" s="76"/>
      <c r="P156" s="76"/>
      <c r="Q156" s="76"/>
      <c r="R156" s="77"/>
      <c r="T156" s="86" t="e">
        <f>OR(A156="",NOT(D156=""),NOT(E156=""),NOT(G156=""),NOT(H156=""),NOT(I156=""),NOT(J156=""),NOT(K156=""),NOT(#REF!=""),NOT(L156=""),NOT(M156=""),NOT(N156=""),NOT(P156=""),NOT(#REF!=""),NOT(Q156=""),NOT(R156=""))</f>
        <v>#REF!</v>
      </c>
      <c r="U156" s="86" t="str">
        <f t="shared" si="39"/>
        <v/>
      </c>
      <c r="V156" s="86" t="str">
        <f t="shared" si="40"/>
        <v/>
      </c>
      <c r="X156" s="86" t="str">
        <f t="shared" si="41"/>
        <v/>
      </c>
      <c r="Y156" s="86" t="str">
        <f t="shared" si="42"/>
        <v/>
      </c>
      <c r="Z156" s="86" t="str">
        <f t="shared" si="43"/>
        <v/>
      </c>
      <c r="AA156" s="86" t="str">
        <f t="shared" si="44"/>
        <v/>
      </c>
      <c r="AB156" s="86" t="str">
        <f t="shared" si="45"/>
        <v/>
      </c>
      <c r="AC156" s="86" t="str">
        <f t="shared" si="46"/>
        <v/>
      </c>
      <c r="AD156" s="86" t="str">
        <f t="shared" si="47"/>
        <v/>
      </c>
      <c r="AE156" s="86" t="str">
        <f t="shared" si="48"/>
        <v/>
      </c>
      <c r="AG156" s="86" t="str">
        <f t="shared" si="49"/>
        <v/>
      </c>
      <c r="AH156" s="86" t="str">
        <f t="shared" si="50"/>
        <v/>
      </c>
      <c r="AI156" s="86" t="str">
        <f t="shared" si="51"/>
        <v/>
      </c>
      <c r="AJ156" s="86" t="str">
        <f t="shared" si="52"/>
        <v/>
      </c>
    </row>
    <row r="157" spans="1:36" ht="15.75" x14ac:dyDescent="0.25">
      <c r="A157" s="100" t="str">
        <f>IF('Connection Table'!A157="","",'Connection Table'!A157)</f>
        <v/>
      </c>
      <c r="B157" s="101">
        <f>IFERROR(VLOOKUP(A157,'Connection Table'!$A:$H,2,0),"")</f>
        <v>0</v>
      </c>
      <c r="C157" s="102">
        <f>IFERROR(VLOOKUP(A157,'Connection Table'!A:K,11,0),"")</f>
        <v>0</v>
      </c>
      <c r="D157" s="80"/>
      <c r="E157" s="76"/>
      <c r="F157" s="76"/>
      <c r="G157" s="76"/>
      <c r="H157" s="76"/>
      <c r="I157" s="76"/>
      <c r="J157" s="76"/>
      <c r="K157" s="76"/>
      <c r="L157" s="76"/>
      <c r="M157" s="76"/>
      <c r="N157" s="76"/>
      <c r="O157" s="76"/>
      <c r="P157" s="76"/>
      <c r="Q157" s="76"/>
      <c r="R157" s="77"/>
      <c r="T157" s="86" t="e">
        <f>OR(A157="",NOT(D157=""),NOT(E157=""),NOT(G157=""),NOT(H157=""),NOT(I157=""),NOT(J157=""),NOT(K157=""),NOT(#REF!=""),NOT(L157=""),NOT(M157=""),NOT(N157=""),NOT(P157=""),NOT(#REF!=""),NOT(Q157=""),NOT(R157=""))</f>
        <v>#REF!</v>
      </c>
      <c r="U157" s="86" t="str">
        <f t="shared" si="39"/>
        <v/>
      </c>
      <c r="V157" s="86" t="str">
        <f t="shared" si="40"/>
        <v/>
      </c>
      <c r="X157" s="86" t="str">
        <f t="shared" si="41"/>
        <v/>
      </c>
      <c r="Y157" s="86" t="str">
        <f t="shared" si="42"/>
        <v/>
      </c>
      <c r="Z157" s="86" t="str">
        <f t="shared" si="43"/>
        <v/>
      </c>
      <c r="AA157" s="86" t="str">
        <f t="shared" si="44"/>
        <v/>
      </c>
      <c r="AB157" s="86" t="str">
        <f t="shared" si="45"/>
        <v/>
      </c>
      <c r="AC157" s="86" t="str">
        <f t="shared" si="46"/>
        <v/>
      </c>
      <c r="AD157" s="86" t="str">
        <f t="shared" si="47"/>
        <v/>
      </c>
      <c r="AE157" s="86" t="str">
        <f t="shared" si="48"/>
        <v/>
      </c>
      <c r="AG157" s="86" t="str">
        <f t="shared" si="49"/>
        <v/>
      </c>
      <c r="AH157" s="86" t="str">
        <f t="shared" si="50"/>
        <v/>
      </c>
      <c r="AI157" s="86" t="str">
        <f t="shared" si="51"/>
        <v/>
      </c>
      <c r="AJ157" s="86" t="str">
        <f t="shared" si="52"/>
        <v/>
      </c>
    </row>
    <row r="158" spans="1:36" ht="15.75" x14ac:dyDescent="0.25">
      <c r="A158" s="100" t="str">
        <f>IF('Connection Table'!A158="","",'Connection Table'!A158)</f>
        <v/>
      </c>
      <c r="B158" s="101">
        <f>IFERROR(VLOOKUP(A158,'Connection Table'!$A:$H,2,0),"")</f>
        <v>0</v>
      </c>
      <c r="C158" s="102">
        <f>IFERROR(VLOOKUP(A158,'Connection Table'!A:K,11,0),"")</f>
        <v>0</v>
      </c>
      <c r="D158" s="80"/>
      <c r="E158" s="76"/>
      <c r="F158" s="76"/>
      <c r="G158" s="76"/>
      <c r="H158" s="76"/>
      <c r="I158" s="76"/>
      <c r="J158" s="76"/>
      <c r="K158" s="76"/>
      <c r="L158" s="76"/>
      <c r="M158" s="76"/>
      <c r="N158" s="76"/>
      <c r="O158" s="76"/>
      <c r="P158" s="76"/>
      <c r="Q158" s="76"/>
      <c r="R158" s="77"/>
      <c r="T158" s="86" t="e">
        <f>OR(A158="",NOT(D158=""),NOT(E158=""),NOT(G158=""),NOT(H158=""),NOT(I158=""),NOT(J158=""),NOT(K158=""),NOT(#REF!=""),NOT(L158=""),NOT(M158=""),NOT(N158=""),NOT(P158=""),NOT(#REF!=""),NOT(Q158=""),NOT(R158=""))</f>
        <v>#REF!</v>
      </c>
      <c r="U158" s="86" t="str">
        <f t="shared" si="39"/>
        <v/>
      </c>
      <c r="V158" s="86" t="str">
        <f t="shared" si="40"/>
        <v/>
      </c>
      <c r="X158" s="86" t="str">
        <f t="shared" si="41"/>
        <v/>
      </c>
      <c r="Y158" s="86" t="str">
        <f t="shared" si="42"/>
        <v/>
      </c>
      <c r="Z158" s="86" t="str">
        <f t="shared" si="43"/>
        <v/>
      </c>
      <c r="AA158" s="86" t="str">
        <f t="shared" si="44"/>
        <v/>
      </c>
      <c r="AB158" s="86" t="str">
        <f t="shared" si="45"/>
        <v/>
      </c>
      <c r="AC158" s="86" t="str">
        <f t="shared" si="46"/>
        <v/>
      </c>
      <c r="AD158" s="86" t="str">
        <f t="shared" si="47"/>
        <v/>
      </c>
      <c r="AE158" s="86" t="str">
        <f t="shared" si="48"/>
        <v/>
      </c>
      <c r="AG158" s="86" t="str">
        <f t="shared" si="49"/>
        <v/>
      </c>
      <c r="AH158" s="86" t="str">
        <f t="shared" si="50"/>
        <v/>
      </c>
      <c r="AI158" s="86" t="str">
        <f t="shared" si="51"/>
        <v/>
      </c>
      <c r="AJ158" s="86" t="str">
        <f t="shared" si="52"/>
        <v/>
      </c>
    </row>
    <row r="159" spans="1:36" ht="15.75" x14ac:dyDescent="0.25">
      <c r="A159" s="100" t="str">
        <f>IF('Connection Table'!A159="","",'Connection Table'!A159)</f>
        <v/>
      </c>
      <c r="B159" s="101">
        <f>IFERROR(VLOOKUP(A159,'Connection Table'!$A:$H,2,0),"")</f>
        <v>0</v>
      </c>
      <c r="C159" s="102">
        <f>IFERROR(VLOOKUP(A159,'Connection Table'!A:K,11,0),"")</f>
        <v>0</v>
      </c>
      <c r="D159" s="80"/>
      <c r="E159" s="76"/>
      <c r="F159" s="76"/>
      <c r="G159" s="76"/>
      <c r="H159" s="76"/>
      <c r="I159" s="76"/>
      <c r="J159" s="76"/>
      <c r="K159" s="76"/>
      <c r="L159" s="76"/>
      <c r="M159" s="76"/>
      <c r="N159" s="76"/>
      <c r="O159" s="76"/>
      <c r="P159" s="76"/>
      <c r="Q159" s="76"/>
      <c r="R159" s="77"/>
      <c r="T159" s="86" t="e">
        <f>OR(A159="",NOT(D159=""),NOT(E159=""),NOT(G159=""),NOT(H159=""),NOT(I159=""),NOT(J159=""),NOT(K159=""),NOT(#REF!=""),NOT(L159=""),NOT(M159=""),NOT(N159=""),NOT(P159=""),NOT(#REF!=""),NOT(Q159=""),NOT(R159=""))</f>
        <v>#REF!</v>
      </c>
      <c r="U159" s="86" t="str">
        <f t="shared" si="39"/>
        <v/>
      </c>
      <c r="V159" s="86" t="str">
        <f t="shared" si="40"/>
        <v/>
      </c>
      <c r="X159" s="86" t="str">
        <f t="shared" si="41"/>
        <v/>
      </c>
      <c r="Y159" s="86" t="str">
        <f t="shared" si="42"/>
        <v/>
      </c>
      <c r="Z159" s="86" t="str">
        <f t="shared" si="43"/>
        <v/>
      </c>
      <c r="AA159" s="86" t="str">
        <f t="shared" si="44"/>
        <v/>
      </c>
      <c r="AB159" s="86" t="str">
        <f t="shared" si="45"/>
        <v/>
      </c>
      <c r="AC159" s="86" t="str">
        <f t="shared" si="46"/>
        <v/>
      </c>
      <c r="AD159" s="86" t="str">
        <f t="shared" si="47"/>
        <v/>
      </c>
      <c r="AE159" s="86" t="str">
        <f t="shared" si="48"/>
        <v/>
      </c>
      <c r="AG159" s="86" t="str">
        <f t="shared" si="49"/>
        <v/>
      </c>
      <c r="AH159" s="86" t="str">
        <f t="shared" si="50"/>
        <v/>
      </c>
      <c r="AI159" s="86" t="str">
        <f t="shared" si="51"/>
        <v/>
      </c>
      <c r="AJ159" s="86" t="str">
        <f t="shared" si="52"/>
        <v/>
      </c>
    </row>
    <row r="160" spans="1:36" ht="15.75" x14ac:dyDescent="0.25">
      <c r="A160" s="100" t="str">
        <f>IF('Connection Table'!A160="","",'Connection Table'!A160)</f>
        <v/>
      </c>
      <c r="B160" s="101">
        <f>IFERROR(VLOOKUP(A160,'Connection Table'!$A:$H,2,0),"")</f>
        <v>0</v>
      </c>
      <c r="C160" s="102">
        <f>IFERROR(VLOOKUP(A160,'Connection Table'!A:K,11,0),"")</f>
        <v>0</v>
      </c>
      <c r="D160" s="80"/>
      <c r="E160" s="76"/>
      <c r="F160" s="76"/>
      <c r="G160" s="76"/>
      <c r="H160" s="76"/>
      <c r="I160" s="76"/>
      <c r="J160" s="76"/>
      <c r="K160" s="76"/>
      <c r="L160" s="76"/>
      <c r="M160" s="76"/>
      <c r="N160" s="76"/>
      <c r="O160" s="76"/>
      <c r="P160" s="76"/>
      <c r="Q160" s="76"/>
      <c r="R160" s="77"/>
      <c r="T160" s="86" t="e">
        <f>OR(A160="",NOT(D160=""),NOT(E160=""),NOT(G160=""),NOT(H160=""),NOT(I160=""),NOT(J160=""),NOT(K160=""),NOT(#REF!=""),NOT(L160=""),NOT(M160=""),NOT(N160=""),NOT(P160=""),NOT(#REF!=""),NOT(Q160=""),NOT(R160=""))</f>
        <v>#REF!</v>
      </c>
      <c r="U160" s="86" t="str">
        <f t="shared" si="39"/>
        <v/>
      </c>
      <c r="V160" s="86" t="str">
        <f t="shared" si="40"/>
        <v/>
      </c>
      <c r="X160" s="86" t="str">
        <f t="shared" si="41"/>
        <v/>
      </c>
      <c r="Y160" s="86" t="str">
        <f t="shared" si="42"/>
        <v/>
      </c>
      <c r="Z160" s="86" t="str">
        <f t="shared" si="43"/>
        <v/>
      </c>
      <c r="AA160" s="86" t="str">
        <f t="shared" si="44"/>
        <v/>
      </c>
      <c r="AB160" s="86" t="str">
        <f t="shared" si="45"/>
        <v/>
      </c>
      <c r="AC160" s="86" t="str">
        <f t="shared" si="46"/>
        <v/>
      </c>
      <c r="AD160" s="86" t="str">
        <f t="shared" si="47"/>
        <v/>
      </c>
      <c r="AE160" s="86" t="str">
        <f t="shared" si="48"/>
        <v/>
      </c>
      <c r="AG160" s="86" t="str">
        <f t="shared" si="49"/>
        <v/>
      </c>
      <c r="AH160" s="86" t="str">
        <f t="shared" si="50"/>
        <v/>
      </c>
      <c r="AI160" s="86" t="str">
        <f t="shared" si="51"/>
        <v/>
      </c>
      <c r="AJ160" s="86" t="str">
        <f t="shared" si="52"/>
        <v/>
      </c>
    </row>
    <row r="161" spans="1:36" ht="15.75" x14ac:dyDescent="0.25">
      <c r="A161" s="100" t="str">
        <f>IF('Connection Table'!A161="","",'Connection Table'!A161)</f>
        <v/>
      </c>
      <c r="B161" s="101">
        <f>IFERROR(VLOOKUP(A161,'Connection Table'!$A:$H,2,0),"")</f>
        <v>0</v>
      </c>
      <c r="C161" s="102">
        <f>IFERROR(VLOOKUP(A161,'Connection Table'!A:K,11,0),"")</f>
        <v>0</v>
      </c>
      <c r="D161" s="80"/>
      <c r="E161" s="76"/>
      <c r="F161" s="76"/>
      <c r="G161" s="76"/>
      <c r="H161" s="76"/>
      <c r="I161" s="76"/>
      <c r="J161" s="76"/>
      <c r="K161" s="76"/>
      <c r="L161" s="76"/>
      <c r="M161" s="76"/>
      <c r="N161" s="76"/>
      <c r="O161" s="76"/>
      <c r="P161" s="76"/>
      <c r="Q161" s="76"/>
      <c r="R161" s="77"/>
      <c r="T161" s="86" t="e">
        <f>OR(A161="",NOT(D161=""),NOT(E161=""),NOT(G161=""),NOT(H161=""),NOT(I161=""),NOT(J161=""),NOT(K161=""),NOT(#REF!=""),NOT(L161=""),NOT(M161=""),NOT(N161=""),NOT(P161=""),NOT(#REF!=""),NOT(Q161=""),NOT(R161=""))</f>
        <v>#REF!</v>
      </c>
      <c r="U161" s="86" t="str">
        <f t="shared" si="39"/>
        <v/>
      </c>
      <c r="V161" s="86" t="str">
        <f t="shared" si="40"/>
        <v/>
      </c>
      <c r="X161" s="86" t="str">
        <f t="shared" si="41"/>
        <v/>
      </c>
      <c r="Y161" s="86" t="str">
        <f t="shared" si="42"/>
        <v/>
      </c>
      <c r="Z161" s="86" t="str">
        <f t="shared" si="43"/>
        <v/>
      </c>
      <c r="AA161" s="86" t="str">
        <f t="shared" si="44"/>
        <v/>
      </c>
      <c r="AB161" s="86" t="str">
        <f t="shared" si="45"/>
        <v/>
      </c>
      <c r="AC161" s="86" t="str">
        <f t="shared" si="46"/>
        <v/>
      </c>
      <c r="AD161" s="86" t="str">
        <f t="shared" si="47"/>
        <v/>
      </c>
      <c r="AE161" s="86" t="str">
        <f t="shared" si="48"/>
        <v/>
      </c>
      <c r="AG161" s="86" t="str">
        <f t="shared" si="49"/>
        <v/>
      </c>
      <c r="AH161" s="86" t="str">
        <f t="shared" si="50"/>
        <v/>
      </c>
      <c r="AI161" s="86" t="str">
        <f t="shared" si="51"/>
        <v/>
      </c>
      <c r="AJ161" s="86" t="str">
        <f t="shared" si="52"/>
        <v/>
      </c>
    </row>
    <row r="162" spans="1:36" ht="15.75" x14ac:dyDescent="0.25">
      <c r="A162" s="100" t="str">
        <f>IF('Connection Table'!A162="","",'Connection Table'!A162)</f>
        <v/>
      </c>
      <c r="B162" s="101">
        <f>IFERROR(VLOOKUP(A162,'Connection Table'!$A:$H,2,0),"")</f>
        <v>0</v>
      </c>
      <c r="C162" s="102">
        <f>IFERROR(VLOOKUP(A162,'Connection Table'!A:K,11,0),"")</f>
        <v>0</v>
      </c>
      <c r="D162" s="80"/>
      <c r="E162" s="76"/>
      <c r="F162" s="76"/>
      <c r="G162" s="76"/>
      <c r="H162" s="76"/>
      <c r="I162" s="76"/>
      <c r="J162" s="76"/>
      <c r="K162" s="76"/>
      <c r="L162" s="76"/>
      <c r="M162" s="76"/>
      <c r="N162" s="76"/>
      <c r="O162" s="76"/>
      <c r="P162" s="76"/>
      <c r="Q162" s="76"/>
      <c r="R162" s="77"/>
      <c r="T162" s="86" t="e">
        <f>OR(A162="",NOT(D162=""),NOT(E162=""),NOT(G162=""),NOT(H162=""),NOT(I162=""),NOT(J162=""),NOT(K162=""),NOT(#REF!=""),NOT(L162=""),NOT(M162=""),NOT(N162=""),NOT(P162=""),NOT(#REF!=""),NOT(Q162=""),NOT(R162=""))</f>
        <v>#REF!</v>
      </c>
      <c r="U162" s="86" t="str">
        <f t="shared" si="39"/>
        <v/>
      </c>
      <c r="V162" s="86" t="str">
        <f t="shared" si="40"/>
        <v/>
      </c>
      <c r="X162" s="86" t="str">
        <f t="shared" si="41"/>
        <v/>
      </c>
      <c r="Y162" s="86" t="str">
        <f t="shared" si="42"/>
        <v/>
      </c>
      <c r="Z162" s="86" t="str">
        <f t="shared" si="43"/>
        <v/>
      </c>
      <c r="AA162" s="86" t="str">
        <f t="shared" si="44"/>
        <v/>
      </c>
      <c r="AB162" s="86" t="str">
        <f t="shared" si="45"/>
        <v/>
      </c>
      <c r="AC162" s="86" t="str">
        <f t="shared" si="46"/>
        <v/>
      </c>
      <c r="AD162" s="86" t="str">
        <f t="shared" si="47"/>
        <v/>
      </c>
      <c r="AE162" s="86" t="str">
        <f t="shared" si="48"/>
        <v/>
      </c>
      <c r="AG162" s="86" t="str">
        <f t="shared" si="49"/>
        <v/>
      </c>
      <c r="AH162" s="86" t="str">
        <f t="shared" si="50"/>
        <v/>
      </c>
      <c r="AI162" s="86" t="str">
        <f t="shared" si="51"/>
        <v/>
      </c>
      <c r="AJ162" s="86" t="str">
        <f t="shared" si="52"/>
        <v/>
      </c>
    </row>
    <row r="163" spans="1:36" ht="15.75" x14ac:dyDescent="0.25">
      <c r="A163" s="100" t="str">
        <f>IF('Connection Table'!A163="","",'Connection Table'!A163)</f>
        <v/>
      </c>
      <c r="B163" s="101">
        <f>IFERROR(VLOOKUP(A163,'Connection Table'!$A:$H,2,0),"")</f>
        <v>0</v>
      </c>
      <c r="C163" s="102">
        <f>IFERROR(VLOOKUP(A163,'Connection Table'!A:K,11,0),"")</f>
        <v>0</v>
      </c>
      <c r="D163" s="80"/>
      <c r="E163" s="76"/>
      <c r="F163" s="76"/>
      <c r="G163" s="76"/>
      <c r="H163" s="76"/>
      <c r="I163" s="76"/>
      <c r="J163" s="76"/>
      <c r="K163" s="76"/>
      <c r="L163" s="76"/>
      <c r="M163" s="76"/>
      <c r="N163" s="76"/>
      <c r="O163" s="76"/>
      <c r="P163" s="76"/>
      <c r="Q163" s="76"/>
      <c r="R163" s="77"/>
      <c r="T163" s="86" t="e">
        <f>OR(A163="",NOT(D163=""),NOT(E163=""),NOT(G163=""),NOT(H163=""),NOT(I163=""),NOT(J163=""),NOT(K163=""),NOT(#REF!=""),NOT(L163=""),NOT(M163=""),NOT(N163=""),NOT(P163=""),NOT(#REF!=""),NOT(Q163=""),NOT(R163=""))</f>
        <v>#REF!</v>
      </c>
      <c r="U163" s="86" t="str">
        <f t="shared" si="39"/>
        <v/>
      </c>
      <c r="V163" s="86" t="str">
        <f t="shared" si="40"/>
        <v/>
      </c>
      <c r="X163" s="86" t="str">
        <f t="shared" si="41"/>
        <v/>
      </c>
      <c r="Y163" s="86" t="str">
        <f t="shared" si="42"/>
        <v/>
      </c>
      <c r="Z163" s="86" t="str">
        <f t="shared" si="43"/>
        <v/>
      </c>
      <c r="AA163" s="86" t="str">
        <f t="shared" si="44"/>
        <v/>
      </c>
      <c r="AB163" s="86" t="str">
        <f t="shared" si="45"/>
        <v/>
      </c>
      <c r="AC163" s="86" t="str">
        <f t="shared" si="46"/>
        <v/>
      </c>
      <c r="AD163" s="86" t="str">
        <f t="shared" si="47"/>
        <v/>
      </c>
      <c r="AE163" s="86" t="str">
        <f t="shared" si="48"/>
        <v/>
      </c>
      <c r="AG163" s="86" t="str">
        <f t="shared" si="49"/>
        <v/>
      </c>
      <c r="AH163" s="86" t="str">
        <f t="shared" si="50"/>
        <v/>
      </c>
      <c r="AI163" s="86" t="str">
        <f t="shared" si="51"/>
        <v/>
      </c>
      <c r="AJ163" s="86" t="str">
        <f t="shared" si="52"/>
        <v/>
      </c>
    </row>
    <row r="164" spans="1:36" ht="15.75" x14ac:dyDescent="0.25">
      <c r="A164" s="100" t="str">
        <f>IF('Connection Table'!A164="","",'Connection Table'!A164)</f>
        <v/>
      </c>
      <c r="B164" s="101">
        <f>IFERROR(VLOOKUP(A164,'Connection Table'!$A:$H,2,0),"")</f>
        <v>0</v>
      </c>
      <c r="C164" s="102">
        <f>IFERROR(VLOOKUP(A164,'Connection Table'!A:K,11,0),"")</f>
        <v>0</v>
      </c>
      <c r="D164" s="80"/>
      <c r="E164" s="76"/>
      <c r="F164" s="76"/>
      <c r="G164" s="76"/>
      <c r="H164" s="76"/>
      <c r="I164" s="76"/>
      <c r="J164" s="76"/>
      <c r="K164" s="76"/>
      <c r="L164" s="76"/>
      <c r="M164" s="76"/>
      <c r="N164" s="76"/>
      <c r="O164" s="76"/>
      <c r="P164" s="76"/>
      <c r="Q164" s="76"/>
      <c r="R164" s="77"/>
      <c r="T164" s="86" t="e">
        <f>OR(A164="",NOT(D164=""),NOT(E164=""),NOT(G164=""),NOT(H164=""),NOT(I164=""),NOT(J164=""),NOT(K164=""),NOT(#REF!=""),NOT(L164=""),NOT(M164=""),NOT(N164=""),NOT(P164=""),NOT(#REF!=""),NOT(Q164=""),NOT(R164=""))</f>
        <v>#REF!</v>
      </c>
      <c r="U164" s="86" t="str">
        <f t="shared" si="39"/>
        <v/>
      </c>
      <c r="V164" s="86" t="str">
        <f t="shared" si="40"/>
        <v/>
      </c>
      <c r="X164" s="86" t="str">
        <f t="shared" si="41"/>
        <v/>
      </c>
      <c r="Y164" s="86" t="str">
        <f t="shared" si="42"/>
        <v/>
      </c>
      <c r="Z164" s="86" t="str">
        <f t="shared" si="43"/>
        <v/>
      </c>
      <c r="AA164" s="86" t="str">
        <f t="shared" si="44"/>
        <v/>
      </c>
      <c r="AB164" s="86" t="str">
        <f t="shared" si="45"/>
        <v/>
      </c>
      <c r="AC164" s="86" t="str">
        <f t="shared" si="46"/>
        <v/>
      </c>
      <c r="AD164" s="86" t="str">
        <f t="shared" si="47"/>
        <v/>
      </c>
      <c r="AE164" s="86" t="str">
        <f t="shared" si="48"/>
        <v/>
      </c>
      <c r="AG164" s="86" t="str">
        <f t="shared" si="49"/>
        <v/>
      </c>
      <c r="AH164" s="86" t="str">
        <f t="shared" si="50"/>
        <v/>
      </c>
      <c r="AI164" s="86" t="str">
        <f t="shared" si="51"/>
        <v/>
      </c>
      <c r="AJ164" s="86" t="str">
        <f t="shared" si="52"/>
        <v/>
      </c>
    </row>
    <row r="165" spans="1:36" ht="15.75" x14ac:dyDescent="0.25">
      <c r="A165" s="100" t="str">
        <f>IF('Connection Table'!A165="","",'Connection Table'!A165)</f>
        <v/>
      </c>
      <c r="B165" s="101">
        <f>IFERROR(VLOOKUP(A165,'Connection Table'!$A:$H,2,0),"")</f>
        <v>0</v>
      </c>
      <c r="C165" s="102">
        <f>IFERROR(VLOOKUP(A165,'Connection Table'!A:K,11,0),"")</f>
        <v>0</v>
      </c>
      <c r="D165" s="80"/>
      <c r="E165" s="76"/>
      <c r="F165" s="76"/>
      <c r="G165" s="76"/>
      <c r="H165" s="76"/>
      <c r="I165" s="76"/>
      <c r="J165" s="76"/>
      <c r="K165" s="76"/>
      <c r="L165" s="76"/>
      <c r="M165" s="76"/>
      <c r="N165" s="76"/>
      <c r="O165" s="76"/>
      <c r="P165" s="76"/>
      <c r="Q165" s="76"/>
      <c r="R165" s="77"/>
      <c r="T165" s="86" t="e">
        <f>OR(A165="",NOT(D165=""),NOT(E165=""),NOT(G165=""),NOT(H165=""),NOT(I165=""),NOT(J165=""),NOT(K165=""),NOT(#REF!=""),NOT(L165=""),NOT(M165=""),NOT(N165=""),NOT(P165=""),NOT(#REF!=""),NOT(Q165=""),NOT(R165=""))</f>
        <v>#REF!</v>
      </c>
      <c r="U165" s="86" t="str">
        <f t="shared" si="39"/>
        <v/>
      </c>
      <c r="V165" s="86" t="str">
        <f t="shared" si="40"/>
        <v/>
      </c>
      <c r="X165" s="86" t="str">
        <f t="shared" ref="X165:X197" si="53">IF(G165="","",CONCATENATE($B165,G$4))</f>
        <v/>
      </c>
      <c r="Y165" s="86" t="str">
        <f t="shared" ref="Y165:Y197" si="54">IF(H165="","",CONCATENATE($B165,H$4))</f>
        <v/>
      </c>
      <c r="Z165" s="86" t="str">
        <f t="shared" ref="Z165:Z197" si="55">IF(I165="","",CONCATENATE($B165,I$4))</f>
        <v/>
      </c>
      <c r="AA165" s="86" t="str">
        <f t="shared" ref="AA165:AA197" si="56">IF(J165="","",CONCATENATE($B165,J$4))</f>
        <v/>
      </c>
      <c r="AB165" s="86" t="str">
        <f t="shared" ref="AB165:AB197" si="57">IF(K165="","",CONCATENATE($B165,K$4))</f>
        <v/>
      </c>
      <c r="AC165" s="86" t="str">
        <f t="shared" si="46"/>
        <v/>
      </c>
      <c r="AD165" s="86" t="str">
        <f t="shared" si="47"/>
        <v/>
      </c>
      <c r="AE165" s="86" t="str">
        <f t="shared" si="48"/>
        <v/>
      </c>
      <c r="AG165" s="86" t="str">
        <f t="shared" si="49"/>
        <v/>
      </c>
      <c r="AH165" s="86" t="str">
        <f t="shared" si="50"/>
        <v/>
      </c>
      <c r="AI165" s="86" t="str">
        <f t="shared" si="51"/>
        <v/>
      </c>
      <c r="AJ165" s="86" t="str">
        <f t="shared" si="52"/>
        <v/>
      </c>
    </row>
    <row r="166" spans="1:36" ht="15.75" x14ac:dyDescent="0.25">
      <c r="A166" s="100" t="str">
        <f>IF('Connection Table'!A166="","",'Connection Table'!A166)</f>
        <v/>
      </c>
      <c r="B166" s="101">
        <f>IFERROR(VLOOKUP(A166,'Connection Table'!$A:$H,2,0),"")</f>
        <v>0</v>
      </c>
      <c r="C166" s="102">
        <f>IFERROR(VLOOKUP(A166,'Connection Table'!A:K,11,0),"")</f>
        <v>0</v>
      </c>
      <c r="D166" s="80"/>
      <c r="E166" s="76"/>
      <c r="F166" s="76"/>
      <c r="G166" s="76"/>
      <c r="H166" s="76"/>
      <c r="I166" s="76"/>
      <c r="J166" s="76"/>
      <c r="K166" s="76"/>
      <c r="L166" s="76"/>
      <c r="M166" s="76"/>
      <c r="N166" s="76"/>
      <c r="O166" s="76"/>
      <c r="P166" s="76"/>
      <c r="Q166" s="76"/>
      <c r="R166" s="77"/>
      <c r="T166" s="86" t="e">
        <f>OR(A166="",NOT(D166=""),NOT(E166=""),NOT(G166=""),NOT(H166=""),NOT(I166=""),NOT(J166=""),NOT(K166=""),NOT(#REF!=""),NOT(L166=""),NOT(M166=""),NOT(N166=""),NOT(P166=""),NOT(#REF!=""),NOT(Q166=""),NOT(R166=""))</f>
        <v>#REF!</v>
      </c>
      <c r="U166" s="86" t="str">
        <f t="shared" si="39"/>
        <v/>
      </c>
      <c r="V166" s="86" t="str">
        <f t="shared" si="40"/>
        <v/>
      </c>
      <c r="X166" s="86" t="str">
        <f t="shared" si="53"/>
        <v/>
      </c>
      <c r="Y166" s="86" t="str">
        <f t="shared" si="54"/>
        <v/>
      </c>
      <c r="Z166" s="86" t="str">
        <f t="shared" si="55"/>
        <v/>
      </c>
      <c r="AA166" s="86" t="str">
        <f t="shared" si="56"/>
        <v/>
      </c>
      <c r="AB166" s="86" t="str">
        <f t="shared" si="57"/>
        <v/>
      </c>
      <c r="AC166" s="86" t="str">
        <f t="shared" si="46"/>
        <v/>
      </c>
      <c r="AD166" s="86" t="str">
        <f t="shared" si="47"/>
        <v/>
      </c>
      <c r="AE166" s="86" t="str">
        <f t="shared" si="48"/>
        <v/>
      </c>
      <c r="AG166" s="86" t="str">
        <f t="shared" si="49"/>
        <v/>
      </c>
      <c r="AH166" s="86" t="str">
        <f t="shared" si="50"/>
        <v/>
      </c>
      <c r="AI166" s="86" t="str">
        <f t="shared" si="51"/>
        <v/>
      </c>
      <c r="AJ166" s="86" t="str">
        <f t="shared" si="52"/>
        <v/>
      </c>
    </row>
    <row r="167" spans="1:36" ht="15.75" x14ac:dyDescent="0.25">
      <c r="A167" s="100" t="str">
        <f>IF('Connection Table'!A167="","",'Connection Table'!A167)</f>
        <v/>
      </c>
      <c r="B167" s="101">
        <f>IFERROR(VLOOKUP(A167,'Connection Table'!$A:$H,2,0),"")</f>
        <v>0</v>
      </c>
      <c r="C167" s="102">
        <f>IFERROR(VLOOKUP(A167,'Connection Table'!A:K,11,0),"")</f>
        <v>0</v>
      </c>
      <c r="D167" s="80"/>
      <c r="E167" s="76"/>
      <c r="F167" s="76"/>
      <c r="G167" s="76"/>
      <c r="H167" s="76"/>
      <c r="I167" s="76"/>
      <c r="J167" s="76"/>
      <c r="K167" s="76"/>
      <c r="L167" s="76"/>
      <c r="M167" s="76"/>
      <c r="N167" s="76"/>
      <c r="O167" s="76"/>
      <c r="P167" s="76"/>
      <c r="Q167" s="76"/>
      <c r="R167" s="77"/>
      <c r="T167" s="86" t="e">
        <f>OR(A167="",NOT(D167=""),NOT(E167=""),NOT(G167=""),NOT(H167=""),NOT(I167=""),NOT(J167=""),NOT(K167=""),NOT(#REF!=""),NOT(L167=""),NOT(M167=""),NOT(N167=""),NOT(P167=""),NOT(#REF!=""),NOT(Q167=""),NOT(R167=""))</f>
        <v>#REF!</v>
      </c>
      <c r="U167" s="86" t="str">
        <f t="shared" si="39"/>
        <v/>
      </c>
      <c r="V167" s="86" t="str">
        <f t="shared" si="40"/>
        <v/>
      </c>
      <c r="X167" s="86" t="str">
        <f t="shared" si="53"/>
        <v/>
      </c>
      <c r="Y167" s="86" t="str">
        <f t="shared" si="54"/>
        <v/>
      </c>
      <c r="Z167" s="86" t="str">
        <f t="shared" si="55"/>
        <v/>
      </c>
      <c r="AA167" s="86" t="str">
        <f t="shared" si="56"/>
        <v/>
      </c>
      <c r="AB167" s="86" t="str">
        <f t="shared" si="57"/>
        <v/>
      </c>
      <c r="AC167" s="86" t="str">
        <f t="shared" si="46"/>
        <v/>
      </c>
      <c r="AD167" s="86" t="str">
        <f t="shared" si="47"/>
        <v/>
      </c>
      <c r="AE167" s="86" t="str">
        <f t="shared" si="48"/>
        <v/>
      </c>
      <c r="AG167" s="86" t="str">
        <f t="shared" si="49"/>
        <v/>
      </c>
      <c r="AH167" s="86" t="str">
        <f t="shared" si="50"/>
        <v/>
      </c>
      <c r="AI167" s="86" t="str">
        <f t="shared" si="51"/>
        <v/>
      </c>
      <c r="AJ167" s="86" t="str">
        <f t="shared" si="52"/>
        <v/>
      </c>
    </row>
    <row r="168" spans="1:36" ht="15.75" x14ac:dyDescent="0.25">
      <c r="A168" s="100" t="str">
        <f>IF('Connection Table'!A168="","",'Connection Table'!A168)</f>
        <v/>
      </c>
      <c r="B168" s="101">
        <f>IFERROR(VLOOKUP(A168,'Connection Table'!$A:$H,2,0),"")</f>
        <v>0</v>
      </c>
      <c r="C168" s="102">
        <f>IFERROR(VLOOKUP(A168,'Connection Table'!A:K,11,0),"")</f>
        <v>0</v>
      </c>
      <c r="D168" s="80"/>
      <c r="E168" s="76"/>
      <c r="F168" s="76"/>
      <c r="G168" s="76"/>
      <c r="H168" s="76"/>
      <c r="I168" s="76"/>
      <c r="J168" s="76"/>
      <c r="K168" s="76"/>
      <c r="L168" s="76"/>
      <c r="M168" s="76"/>
      <c r="N168" s="76"/>
      <c r="O168" s="76"/>
      <c r="P168" s="76"/>
      <c r="Q168" s="76"/>
      <c r="R168" s="77"/>
      <c r="T168" s="86" t="e">
        <f>OR(A168="",NOT(D168=""),NOT(E168=""),NOT(G168=""),NOT(H168=""),NOT(I168=""),NOT(J168=""),NOT(K168=""),NOT(#REF!=""),NOT(L168=""),NOT(M168=""),NOT(N168=""),NOT(P168=""),NOT(#REF!=""),NOT(Q168=""),NOT(R168=""))</f>
        <v>#REF!</v>
      </c>
      <c r="U168" s="86" t="str">
        <f t="shared" si="39"/>
        <v/>
      </c>
      <c r="V168" s="86" t="str">
        <f t="shared" si="40"/>
        <v/>
      </c>
      <c r="X168" s="86" t="str">
        <f t="shared" si="53"/>
        <v/>
      </c>
      <c r="Y168" s="86" t="str">
        <f t="shared" si="54"/>
        <v/>
      </c>
      <c r="Z168" s="86" t="str">
        <f t="shared" si="55"/>
        <v/>
      </c>
      <c r="AA168" s="86" t="str">
        <f t="shared" si="56"/>
        <v/>
      </c>
      <c r="AB168" s="86" t="str">
        <f t="shared" si="57"/>
        <v/>
      </c>
      <c r="AC168" s="86" t="str">
        <f t="shared" si="46"/>
        <v/>
      </c>
      <c r="AD168" s="86" t="str">
        <f t="shared" si="47"/>
        <v/>
      </c>
      <c r="AE168" s="86" t="str">
        <f t="shared" si="48"/>
        <v/>
      </c>
      <c r="AG168" s="86" t="str">
        <f t="shared" si="49"/>
        <v/>
      </c>
      <c r="AH168" s="86" t="str">
        <f t="shared" si="50"/>
        <v/>
      </c>
      <c r="AI168" s="86" t="str">
        <f t="shared" si="51"/>
        <v/>
      </c>
      <c r="AJ168" s="86" t="str">
        <f t="shared" si="52"/>
        <v/>
      </c>
    </row>
    <row r="169" spans="1:36" ht="15.75" x14ac:dyDescent="0.25">
      <c r="A169" s="100" t="str">
        <f>IF('Connection Table'!A169="","",'Connection Table'!A169)</f>
        <v/>
      </c>
      <c r="B169" s="101">
        <f>IFERROR(VLOOKUP(A169,'Connection Table'!$A:$H,2,0),"")</f>
        <v>0</v>
      </c>
      <c r="C169" s="102">
        <f>IFERROR(VLOOKUP(A169,'Connection Table'!A:K,11,0),"")</f>
        <v>0</v>
      </c>
      <c r="D169" s="80"/>
      <c r="E169" s="76"/>
      <c r="F169" s="76"/>
      <c r="G169" s="76"/>
      <c r="H169" s="76"/>
      <c r="I169" s="76"/>
      <c r="J169" s="76"/>
      <c r="K169" s="76"/>
      <c r="L169" s="76"/>
      <c r="M169" s="76"/>
      <c r="N169" s="76"/>
      <c r="O169" s="76"/>
      <c r="P169" s="76"/>
      <c r="Q169" s="76"/>
      <c r="R169" s="77"/>
      <c r="T169" s="86" t="e">
        <f>OR(A169="",NOT(D169=""),NOT(E169=""),NOT(G169=""),NOT(H169=""),NOT(I169=""),NOT(J169=""),NOT(K169=""),NOT(#REF!=""),NOT(L169=""),NOT(M169=""),NOT(N169=""),NOT(P169=""),NOT(#REF!=""),NOT(Q169=""),NOT(R169=""))</f>
        <v>#REF!</v>
      </c>
      <c r="U169" s="86" t="str">
        <f t="shared" si="39"/>
        <v/>
      </c>
      <c r="V169" s="86" t="str">
        <f t="shared" si="40"/>
        <v/>
      </c>
      <c r="X169" s="86" t="str">
        <f t="shared" si="53"/>
        <v/>
      </c>
      <c r="Y169" s="86" t="str">
        <f t="shared" si="54"/>
        <v/>
      </c>
      <c r="Z169" s="86" t="str">
        <f t="shared" si="55"/>
        <v/>
      </c>
      <c r="AA169" s="86" t="str">
        <f t="shared" si="56"/>
        <v/>
      </c>
      <c r="AB169" s="86" t="str">
        <f t="shared" si="57"/>
        <v/>
      </c>
      <c r="AC169" s="86" t="str">
        <f t="shared" si="46"/>
        <v/>
      </c>
      <c r="AD169" s="86" t="str">
        <f t="shared" si="47"/>
        <v/>
      </c>
      <c r="AE169" s="86" t="str">
        <f t="shared" si="48"/>
        <v/>
      </c>
      <c r="AG169" s="86" t="str">
        <f t="shared" si="49"/>
        <v/>
      </c>
      <c r="AH169" s="86" t="str">
        <f t="shared" si="50"/>
        <v/>
      </c>
      <c r="AI169" s="86" t="str">
        <f t="shared" si="51"/>
        <v/>
      </c>
      <c r="AJ169" s="86" t="str">
        <f t="shared" si="52"/>
        <v/>
      </c>
    </row>
    <row r="170" spans="1:36" ht="15.75" x14ac:dyDescent="0.25">
      <c r="A170" s="100" t="str">
        <f>IF('Connection Table'!A170="","",'Connection Table'!A170)</f>
        <v/>
      </c>
      <c r="B170" s="101">
        <f>IFERROR(VLOOKUP(A170,'Connection Table'!$A:$H,2,0),"")</f>
        <v>0</v>
      </c>
      <c r="C170" s="102">
        <f>IFERROR(VLOOKUP(A170,'Connection Table'!A:K,11,0),"")</f>
        <v>0</v>
      </c>
      <c r="D170" s="80"/>
      <c r="E170" s="76"/>
      <c r="F170" s="76"/>
      <c r="G170" s="76"/>
      <c r="H170" s="76"/>
      <c r="I170" s="76"/>
      <c r="J170" s="76"/>
      <c r="K170" s="76"/>
      <c r="L170" s="76"/>
      <c r="M170" s="76"/>
      <c r="N170" s="76"/>
      <c r="O170" s="76"/>
      <c r="P170" s="76"/>
      <c r="Q170" s="76"/>
      <c r="R170" s="77"/>
      <c r="T170" s="86" t="e">
        <f>OR(A170="",NOT(D170=""),NOT(E170=""),NOT(G170=""),NOT(H170=""),NOT(I170=""),NOT(J170=""),NOT(K170=""),NOT(#REF!=""),NOT(L170=""),NOT(M170=""),NOT(N170=""),NOT(P170=""),NOT(#REF!=""),NOT(Q170=""),NOT(R170=""))</f>
        <v>#REF!</v>
      </c>
      <c r="U170" s="86" t="str">
        <f t="shared" si="39"/>
        <v/>
      </c>
      <c r="V170" s="86" t="str">
        <f t="shared" si="40"/>
        <v/>
      </c>
      <c r="X170" s="86" t="str">
        <f t="shared" si="53"/>
        <v/>
      </c>
      <c r="Y170" s="86" t="str">
        <f t="shared" si="54"/>
        <v/>
      </c>
      <c r="Z170" s="86" t="str">
        <f t="shared" si="55"/>
        <v/>
      </c>
      <c r="AA170" s="86" t="str">
        <f t="shared" si="56"/>
        <v/>
      </c>
      <c r="AB170" s="86" t="str">
        <f t="shared" si="57"/>
        <v/>
      </c>
      <c r="AC170" s="86" t="str">
        <f t="shared" si="46"/>
        <v/>
      </c>
      <c r="AD170" s="86" t="str">
        <f t="shared" si="47"/>
        <v/>
      </c>
      <c r="AE170" s="86" t="str">
        <f t="shared" si="48"/>
        <v/>
      </c>
      <c r="AG170" s="86" t="str">
        <f t="shared" si="49"/>
        <v/>
      </c>
      <c r="AH170" s="86" t="str">
        <f t="shared" si="50"/>
        <v/>
      </c>
      <c r="AI170" s="86" t="str">
        <f t="shared" si="51"/>
        <v/>
      </c>
      <c r="AJ170" s="86" t="str">
        <f t="shared" si="52"/>
        <v/>
      </c>
    </row>
    <row r="171" spans="1:36" ht="15.75" x14ac:dyDescent="0.25">
      <c r="A171" s="100" t="str">
        <f>IF('Connection Table'!A171="","",'Connection Table'!A171)</f>
        <v/>
      </c>
      <c r="B171" s="101">
        <f>IFERROR(VLOOKUP(A171,'Connection Table'!$A:$H,2,0),"")</f>
        <v>0</v>
      </c>
      <c r="C171" s="102">
        <f>IFERROR(VLOOKUP(A171,'Connection Table'!A:K,11,0),"")</f>
        <v>0</v>
      </c>
      <c r="D171" s="80"/>
      <c r="E171" s="76"/>
      <c r="F171" s="76"/>
      <c r="G171" s="76"/>
      <c r="H171" s="76"/>
      <c r="I171" s="76"/>
      <c r="J171" s="76"/>
      <c r="K171" s="76"/>
      <c r="L171" s="76"/>
      <c r="M171" s="76"/>
      <c r="N171" s="76"/>
      <c r="O171" s="76"/>
      <c r="P171" s="76"/>
      <c r="Q171" s="76"/>
      <c r="R171" s="77"/>
      <c r="T171" s="86" t="e">
        <f>OR(A171="",NOT(D171=""),NOT(E171=""),NOT(G171=""),NOT(H171=""),NOT(I171=""),NOT(J171=""),NOT(K171=""),NOT(#REF!=""),NOT(L171=""),NOT(M171=""),NOT(N171=""),NOT(P171=""),NOT(#REF!=""),NOT(Q171=""),NOT(R171=""))</f>
        <v>#REF!</v>
      </c>
      <c r="U171" s="86" t="str">
        <f t="shared" si="39"/>
        <v/>
      </c>
      <c r="V171" s="86" t="str">
        <f t="shared" si="40"/>
        <v/>
      </c>
      <c r="X171" s="86" t="str">
        <f t="shared" si="53"/>
        <v/>
      </c>
      <c r="Y171" s="86" t="str">
        <f t="shared" si="54"/>
        <v/>
      </c>
      <c r="Z171" s="86" t="str">
        <f t="shared" si="55"/>
        <v/>
      </c>
      <c r="AA171" s="86" t="str">
        <f t="shared" si="56"/>
        <v/>
      </c>
      <c r="AB171" s="86" t="str">
        <f t="shared" si="57"/>
        <v/>
      </c>
      <c r="AC171" s="86" t="str">
        <f t="shared" si="46"/>
        <v/>
      </c>
      <c r="AD171" s="86" t="str">
        <f t="shared" si="47"/>
        <v/>
      </c>
      <c r="AE171" s="86" t="str">
        <f t="shared" si="48"/>
        <v/>
      </c>
      <c r="AG171" s="86" t="str">
        <f t="shared" si="49"/>
        <v/>
      </c>
      <c r="AH171" s="86" t="str">
        <f t="shared" si="50"/>
        <v/>
      </c>
      <c r="AI171" s="86" t="str">
        <f t="shared" si="51"/>
        <v/>
      </c>
      <c r="AJ171" s="86" t="str">
        <f t="shared" si="52"/>
        <v/>
      </c>
    </row>
    <row r="172" spans="1:36" ht="15.75" x14ac:dyDescent="0.25">
      <c r="A172" s="100" t="str">
        <f>IF('Connection Table'!A172="","",'Connection Table'!A172)</f>
        <v/>
      </c>
      <c r="B172" s="101">
        <f>IFERROR(VLOOKUP(A172,'Connection Table'!$A:$H,2,0),"")</f>
        <v>0</v>
      </c>
      <c r="C172" s="102">
        <f>IFERROR(VLOOKUP(A172,'Connection Table'!A:K,11,0),"")</f>
        <v>0</v>
      </c>
      <c r="D172" s="80"/>
      <c r="E172" s="76"/>
      <c r="F172" s="76"/>
      <c r="G172" s="76"/>
      <c r="H172" s="76"/>
      <c r="I172" s="76"/>
      <c r="J172" s="76"/>
      <c r="K172" s="76"/>
      <c r="L172" s="76"/>
      <c r="M172" s="76"/>
      <c r="N172" s="76"/>
      <c r="O172" s="76"/>
      <c r="P172" s="76"/>
      <c r="Q172" s="76"/>
      <c r="R172" s="77"/>
      <c r="T172" s="86" t="e">
        <f>OR(A172="",NOT(D172=""),NOT(E172=""),NOT(G172=""),NOT(H172=""),NOT(I172=""),NOT(J172=""),NOT(K172=""),NOT(#REF!=""),NOT(L172=""),NOT(M172=""),NOT(N172=""),NOT(P172=""),NOT(#REF!=""),NOT(Q172=""),NOT(R172=""))</f>
        <v>#REF!</v>
      </c>
      <c r="U172" s="86" t="str">
        <f t="shared" si="39"/>
        <v/>
      </c>
      <c r="V172" s="86" t="str">
        <f t="shared" si="40"/>
        <v/>
      </c>
      <c r="X172" s="86" t="str">
        <f t="shared" si="53"/>
        <v/>
      </c>
      <c r="Y172" s="86" t="str">
        <f t="shared" si="54"/>
        <v/>
      </c>
      <c r="Z172" s="86" t="str">
        <f t="shared" si="55"/>
        <v/>
      </c>
      <c r="AA172" s="86" t="str">
        <f t="shared" si="56"/>
        <v/>
      </c>
      <c r="AB172" s="86" t="str">
        <f t="shared" si="57"/>
        <v/>
      </c>
      <c r="AC172" s="86" t="str">
        <f t="shared" si="46"/>
        <v/>
      </c>
      <c r="AD172" s="86" t="str">
        <f t="shared" si="47"/>
        <v/>
      </c>
      <c r="AE172" s="86" t="str">
        <f t="shared" si="48"/>
        <v/>
      </c>
      <c r="AG172" s="86" t="str">
        <f t="shared" si="49"/>
        <v/>
      </c>
      <c r="AH172" s="86" t="str">
        <f t="shared" si="50"/>
        <v/>
      </c>
      <c r="AI172" s="86" t="str">
        <f t="shared" si="51"/>
        <v/>
      </c>
      <c r="AJ172" s="86" t="str">
        <f t="shared" si="52"/>
        <v/>
      </c>
    </row>
    <row r="173" spans="1:36" ht="15.75" x14ac:dyDescent="0.25">
      <c r="A173" s="100" t="str">
        <f>IF('Connection Table'!A173="","",'Connection Table'!A173)</f>
        <v/>
      </c>
      <c r="B173" s="101">
        <f>IFERROR(VLOOKUP(A173,'Connection Table'!$A:$H,2,0),"")</f>
        <v>0</v>
      </c>
      <c r="C173" s="102">
        <f>IFERROR(VLOOKUP(A173,'Connection Table'!A:K,11,0),"")</f>
        <v>0</v>
      </c>
      <c r="D173" s="80"/>
      <c r="E173" s="76"/>
      <c r="F173" s="76"/>
      <c r="G173" s="76"/>
      <c r="H173" s="76"/>
      <c r="I173" s="76"/>
      <c r="J173" s="76"/>
      <c r="K173" s="76"/>
      <c r="L173" s="76"/>
      <c r="M173" s="76"/>
      <c r="N173" s="76"/>
      <c r="O173" s="76"/>
      <c r="P173" s="76"/>
      <c r="Q173" s="76"/>
      <c r="R173" s="77"/>
      <c r="T173" s="86" t="e">
        <f>OR(A173="",NOT(D173=""),NOT(E173=""),NOT(G173=""),NOT(H173=""),NOT(I173=""),NOT(J173=""),NOT(K173=""),NOT(#REF!=""),NOT(L173=""),NOT(M173=""),NOT(N173=""),NOT(P173=""),NOT(#REF!=""),NOT(Q173=""),NOT(R173=""))</f>
        <v>#REF!</v>
      </c>
      <c r="U173" s="86" t="str">
        <f t="shared" si="39"/>
        <v/>
      </c>
      <c r="V173" s="86" t="str">
        <f t="shared" si="40"/>
        <v/>
      </c>
      <c r="X173" s="86" t="str">
        <f t="shared" si="53"/>
        <v/>
      </c>
      <c r="Y173" s="86" t="str">
        <f t="shared" si="54"/>
        <v/>
      </c>
      <c r="Z173" s="86" t="str">
        <f t="shared" si="55"/>
        <v/>
      </c>
      <c r="AA173" s="86" t="str">
        <f t="shared" si="56"/>
        <v/>
      </c>
      <c r="AB173" s="86" t="str">
        <f t="shared" si="57"/>
        <v/>
      </c>
      <c r="AC173" s="86" t="str">
        <f t="shared" si="46"/>
        <v/>
      </c>
      <c r="AD173" s="86" t="str">
        <f t="shared" si="47"/>
        <v/>
      </c>
      <c r="AE173" s="86" t="str">
        <f t="shared" si="48"/>
        <v/>
      </c>
      <c r="AG173" s="86" t="str">
        <f t="shared" si="49"/>
        <v/>
      </c>
      <c r="AH173" s="86" t="str">
        <f t="shared" si="50"/>
        <v/>
      </c>
      <c r="AI173" s="86" t="str">
        <f t="shared" si="51"/>
        <v/>
      </c>
      <c r="AJ173" s="86" t="str">
        <f t="shared" si="52"/>
        <v/>
      </c>
    </row>
    <row r="174" spans="1:36" ht="15.75" x14ac:dyDescent="0.25">
      <c r="A174" s="100" t="str">
        <f>IF('Connection Table'!A174="","",'Connection Table'!A174)</f>
        <v/>
      </c>
      <c r="B174" s="101">
        <f>IFERROR(VLOOKUP(A174,'Connection Table'!$A:$H,2,0),"")</f>
        <v>0</v>
      </c>
      <c r="C174" s="102">
        <f>IFERROR(VLOOKUP(A174,'Connection Table'!A:K,11,0),"")</f>
        <v>0</v>
      </c>
      <c r="D174" s="80"/>
      <c r="E174" s="76"/>
      <c r="F174" s="76"/>
      <c r="G174" s="76"/>
      <c r="H174" s="76"/>
      <c r="I174" s="76"/>
      <c r="J174" s="76"/>
      <c r="K174" s="76"/>
      <c r="L174" s="76"/>
      <c r="M174" s="76"/>
      <c r="N174" s="76"/>
      <c r="O174" s="76"/>
      <c r="P174" s="76"/>
      <c r="Q174" s="76"/>
      <c r="R174" s="77"/>
      <c r="T174" s="86" t="e">
        <f>OR(A174="",NOT(D174=""),NOT(E174=""),NOT(G174=""),NOT(H174=""),NOT(I174=""),NOT(J174=""),NOT(K174=""),NOT(#REF!=""),NOT(L174=""),NOT(M174=""),NOT(N174=""),NOT(P174=""),NOT(#REF!=""),NOT(Q174=""),NOT(R174=""))</f>
        <v>#REF!</v>
      </c>
      <c r="U174" s="86" t="str">
        <f t="shared" si="39"/>
        <v/>
      </c>
      <c r="V174" s="86" t="str">
        <f t="shared" si="40"/>
        <v/>
      </c>
      <c r="X174" s="86" t="str">
        <f t="shared" si="53"/>
        <v/>
      </c>
      <c r="Y174" s="86" t="str">
        <f t="shared" si="54"/>
        <v/>
      </c>
      <c r="Z174" s="86" t="str">
        <f t="shared" si="55"/>
        <v/>
      </c>
      <c r="AA174" s="86" t="str">
        <f t="shared" si="56"/>
        <v/>
      </c>
      <c r="AB174" s="86" t="str">
        <f t="shared" si="57"/>
        <v/>
      </c>
      <c r="AC174" s="86" t="str">
        <f t="shared" si="46"/>
        <v/>
      </c>
      <c r="AD174" s="86" t="str">
        <f t="shared" si="47"/>
        <v/>
      </c>
      <c r="AE174" s="86" t="str">
        <f t="shared" si="48"/>
        <v/>
      </c>
      <c r="AG174" s="86" t="str">
        <f t="shared" si="49"/>
        <v/>
      </c>
      <c r="AH174" s="86" t="str">
        <f t="shared" si="50"/>
        <v/>
      </c>
      <c r="AI174" s="86" t="str">
        <f t="shared" si="51"/>
        <v/>
      </c>
      <c r="AJ174" s="86" t="str">
        <f t="shared" si="52"/>
        <v/>
      </c>
    </row>
    <row r="175" spans="1:36" ht="15.75" x14ac:dyDescent="0.25">
      <c r="A175" s="100" t="str">
        <f>IF('Connection Table'!A175="","",'Connection Table'!A175)</f>
        <v/>
      </c>
      <c r="B175" s="101">
        <f>IFERROR(VLOOKUP(A175,'Connection Table'!$A:$H,2,0),"")</f>
        <v>0</v>
      </c>
      <c r="C175" s="102">
        <f>IFERROR(VLOOKUP(A175,'Connection Table'!A:K,11,0),"")</f>
        <v>0</v>
      </c>
      <c r="D175" s="80"/>
      <c r="E175" s="76"/>
      <c r="F175" s="76"/>
      <c r="G175" s="76"/>
      <c r="H175" s="76"/>
      <c r="I175" s="76"/>
      <c r="J175" s="76"/>
      <c r="K175" s="76"/>
      <c r="L175" s="76"/>
      <c r="M175" s="76"/>
      <c r="N175" s="76"/>
      <c r="O175" s="76"/>
      <c r="P175" s="76"/>
      <c r="Q175" s="76"/>
      <c r="R175" s="77"/>
      <c r="T175" s="86" t="e">
        <f>OR(A175="",NOT(D175=""),NOT(E175=""),NOT(G175=""),NOT(H175=""),NOT(I175=""),NOT(J175=""),NOT(K175=""),NOT(#REF!=""),NOT(L175=""),NOT(M175=""),NOT(N175=""),NOT(P175=""),NOT(#REF!=""),NOT(Q175=""),NOT(R175=""))</f>
        <v>#REF!</v>
      </c>
      <c r="U175" s="86" t="str">
        <f t="shared" si="39"/>
        <v/>
      </c>
      <c r="V175" s="86" t="str">
        <f t="shared" si="40"/>
        <v/>
      </c>
      <c r="X175" s="86" t="str">
        <f t="shared" si="53"/>
        <v/>
      </c>
      <c r="Y175" s="86" t="str">
        <f t="shared" si="54"/>
        <v/>
      </c>
      <c r="Z175" s="86" t="str">
        <f t="shared" si="55"/>
        <v/>
      </c>
      <c r="AA175" s="86" t="str">
        <f t="shared" si="56"/>
        <v/>
      </c>
      <c r="AB175" s="86" t="str">
        <f t="shared" si="57"/>
        <v/>
      </c>
      <c r="AC175" s="86" t="str">
        <f t="shared" si="46"/>
        <v/>
      </c>
      <c r="AD175" s="86" t="str">
        <f t="shared" si="47"/>
        <v/>
      </c>
      <c r="AE175" s="86" t="str">
        <f t="shared" si="48"/>
        <v/>
      </c>
      <c r="AG175" s="86" t="str">
        <f t="shared" si="49"/>
        <v/>
      </c>
      <c r="AH175" s="86" t="str">
        <f t="shared" si="50"/>
        <v/>
      </c>
      <c r="AI175" s="86" t="str">
        <f t="shared" si="51"/>
        <v/>
      </c>
      <c r="AJ175" s="86" t="str">
        <f t="shared" si="52"/>
        <v/>
      </c>
    </row>
    <row r="176" spans="1:36" ht="15.75" x14ac:dyDescent="0.25">
      <c r="A176" s="100" t="str">
        <f>IF('Connection Table'!A176="","",'Connection Table'!A176)</f>
        <v/>
      </c>
      <c r="B176" s="101">
        <f>IFERROR(VLOOKUP(A176,'Connection Table'!$A:$H,2,0),"")</f>
        <v>0</v>
      </c>
      <c r="C176" s="102">
        <f>IFERROR(VLOOKUP(A176,'Connection Table'!A:K,11,0),"")</f>
        <v>0</v>
      </c>
      <c r="D176" s="80"/>
      <c r="E176" s="76"/>
      <c r="F176" s="76"/>
      <c r="G176" s="76"/>
      <c r="H176" s="76"/>
      <c r="I176" s="76"/>
      <c r="J176" s="76"/>
      <c r="K176" s="76"/>
      <c r="L176" s="76"/>
      <c r="M176" s="76"/>
      <c r="N176" s="76"/>
      <c r="O176" s="76"/>
      <c r="P176" s="76"/>
      <c r="Q176" s="76"/>
      <c r="R176" s="77"/>
      <c r="T176" s="86" t="e">
        <f>OR(A176="",NOT(D176=""),NOT(E176=""),NOT(G176=""),NOT(H176=""),NOT(I176=""),NOT(J176=""),NOT(K176=""),NOT(#REF!=""),NOT(L176=""),NOT(M176=""),NOT(N176=""),NOT(P176=""),NOT(#REF!=""),NOT(Q176=""),NOT(R176=""))</f>
        <v>#REF!</v>
      </c>
      <c r="U176" s="86" t="str">
        <f t="shared" si="39"/>
        <v/>
      </c>
      <c r="V176" s="86" t="str">
        <f t="shared" si="40"/>
        <v/>
      </c>
      <c r="X176" s="86" t="str">
        <f t="shared" si="53"/>
        <v/>
      </c>
      <c r="Y176" s="86" t="str">
        <f t="shared" si="54"/>
        <v/>
      </c>
      <c r="Z176" s="86" t="str">
        <f t="shared" si="55"/>
        <v/>
      </c>
      <c r="AA176" s="86" t="str">
        <f t="shared" si="56"/>
        <v/>
      </c>
      <c r="AB176" s="86" t="str">
        <f t="shared" si="57"/>
        <v/>
      </c>
      <c r="AC176" s="86" t="str">
        <f t="shared" si="46"/>
        <v/>
      </c>
      <c r="AD176" s="86" t="str">
        <f t="shared" si="47"/>
        <v/>
      </c>
      <c r="AE176" s="86" t="str">
        <f t="shared" si="48"/>
        <v/>
      </c>
      <c r="AG176" s="86" t="str">
        <f t="shared" si="49"/>
        <v/>
      </c>
      <c r="AH176" s="86" t="str">
        <f t="shared" si="50"/>
        <v/>
      </c>
      <c r="AI176" s="86" t="str">
        <f t="shared" si="51"/>
        <v/>
      </c>
      <c r="AJ176" s="86" t="str">
        <f t="shared" si="52"/>
        <v/>
      </c>
    </row>
    <row r="177" spans="1:36" ht="15.75" x14ac:dyDescent="0.25">
      <c r="A177" s="100" t="str">
        <f>IF('Connection Table'!A177="","",'Connection Table'!A177)</f>
        <v/>
      </c>
      <c r="B177" s="101">
        <f>IFERROR(VLOOKUP(A177,'Connection Table'!$A:$H,2,0),"")</f>
        <v>0</v>
      </c>
      <c r="C177" s="102">
        <f>IFERROR(VLOOKUP(A177,'Connection Table'!A:K,11,0),"")</f>
        <v>0</v>
      </c>
      <c r="D177" s="80"/>
      <c r="E177" s="76"/>
      <c r="F177" s="76"/>
      <c r="G177" s="76"/>
      <c r="H177" s="76"/>
      <c r="I177" s="76"/>
      <c r="J177" s="76"/>
      <c r="K177" s="76"/>
      <c r="L177" s="76"/>
      <c r="M177" s="76"/>
      <c r="N177" s="76"/>
      <c r="O177" s="76"/>
      <c r="P177" s="76"/>
      <c r="Q177" s="76"/>
      <c r="R177" s="77"/>
      <c r="T177" s="86" t="e">
        <f>OR(A177="",NOT(D177=""),NOT(E177=""),NOT(G177=""),NOT(H177=""),NOT(I177=""),NOT(J177=""),NOT(K177=""),NOT(#REF!=""),NOT(L177=""),NOT(M177=""),NOT(N177=""),NOT(P177=""),NOT(#REF!=""),NOT(Q177=""),NOT(R177=""))</f>
        <v>#REF!</v>
      </c>
      <c r="U177" s="86" t="str">
        <f t="shared" si="39"/>
        <v/>
      </c>
      <c r="V177" s="86" t="str">
        <f t="shared" si="40"/>
        <v/>
      </c>
      <c r="X177" s="86" t="str">
        <f t="shared" si="53"/>
        <v/>
      </c>
      <c r="Y177" s="86" t="str">
        <f t="shared" si="54"/>
        <v/>
      </c>
      <c r="Z177" s="86" t="str">
        <f t="shared" si="55"/>
        <v/>
      </c>
      <c r="AA177" s="86" t="str">
        <f t="shared" si="56"/>
        <v/>
      </c>
      <c r="AB177" s="86" t="str">
        <f t="shared" si="57"/>
        <v/>
      </c>
      <c r="AC177" s="86" t="str">
        <f t="shared" si="46"/>
        <v/>
      </c>
      <c r="AD177" s="86" t="str">
        <f t="shared" si="47"/>
        <v/>
      </c>
      <c r="AE177" s="86" t="str">
        <f t="shared" si="48"/>
        <v/>
      </c>
      <c r="AG177" s="86" t="str">
        <f t="shared" si="49"/>
        <v/>
      </c>
      <c r="AH177" s="86" t="str">
        <f t="shared" si="50"/>
        <v/>
      </c>
      <c r="AI177" s="86" t="str">
        <f t="shared" si="51"/>
        <v/>
      </c>
      <c r="AJ177" s="86" t="str">
        <f t="shared" si="52"/>
        <v/>
      </c>
    </row>
    <row r="178" spans="1:36" ht="15.75" x14ac:dyDescent="0.25">
      <c r="A178" s="100" t="str">
        <f>IF('Connection Table'!A178="","",'Connection Table'!A178)</f>
        <v/>
      </c>
      <c r="B178" s="101">
        <f>IFERROR(VLOOKUP(A178,'Connection Table'!$A:$H,2,0),"")</f>
        <v>0</v>
      </c>
      <c r="C178" s="102">
        <f>IFERROR(VLOOKUP(A178,'Connection Table'!A:K,11,0),"")</f>
        <v>0</v>
      </c>
      <c r="D178" s="80"/>
      <c r="E178" s="76"/>
      <c r="F178" s="76"/>
      <c r="G178" s="76"/>
      <c r="H178" s="76"/>
      <c r="I178" s="76"/>
      <c r="J178" s="76"/>
      <c r="K178" s="76"/>
      <c r="L178" s="76"/>
      <c r="M178" s="76"/>
      <c r="N178" s="76"/>
      <c r="O178" s="76"/>
      <c r="P178" s="76"/>
      <c r="Q178" s="76"/>
      <c r="R178" s="77"/>
      <c r="T178" s="86" t="e">
        <f>OR(A178="",NOT(D178=""),NOT(E178=""),NOT(G178=""),NOT(H178=""),NOT(I178=""),NOT(J178=""),NOT(K178=""),NOT(#REF!=""),NOT(L178=""),NOT(M178=""),NOT(N178=""),NOT(P178=""),NOT(#REF!=""),NOT(Q178=""),NOT(R178=""))</f>
        <v>#REF!</v>
      </c>
      <c r="U178" s="86" t="str">
        <f t="shared" si="39"/>
        <v/>
      </c>
      <c r="V178" s="86" t="str">
        <f t="shared" si="40"/>
        <v/>
      </c>
      <c r="X178" s="86" t="str">
        <f t="shared" si="53"/>
        <v/>
      </c>
      <c r="Y178" s="86" t="str">
        <f t="shared" si="54"/>
        <v/>
      </c>
      <c r="Z178" s="86" t="str">
        <f t="shared" si="55"/>
        <v/>
      </c>
      <c r="AA178" s="86" t="str">
        <f t="shared" si="56"/>
        <v/>
      </c>
      <c r="AB178" s="86" t="str">
        <f t="shared" si="57"/>
        <v/>
      </c>
      <c r="AC178" s="86" t="str">
        <f t="shared" si="46"/>
        <v/>
      </c>
      <c r="AD178" s="86" t="str">
        <f t="shared" si="47"/>
        <v/>
      </c>
      <c r="AE178" s="86" t="str">
        <f t="shared" si="48"/>
        <v/>
      </c>
      <c r="AG178" s="86" t="str">
        <f t="shared" si="49"/>
        <v/>
      </c>
      <c r="AH178" s="86" t="str">
        <f t="shared" si="50"/>
        <v/>
      </c>
      <c r="AI178" s="86" t="str">
        <f t="shared" si="51"/>
        <v/>
      </c>
      <c r="AJ178" s="86" t="str">
        <f t="shared" si="52"/>
        <v/>
      </c>
    </row>
    <row r="179" spans="1:36" ht="15.75" x14ac:dyDescent="0.25">
      <c r="A179" s="100" t="str">
        <f>IF('Connection Table'!A179="","",'Connection Table'!A179)</f>
        <v/>
      </c>
      <c r="B179" s="101">
        <f>IFERROR(VLOOKUP(A179,'Connection Table'!$A:$H,2,0),"")</f>
        <v>0</v>
      </c>
      <c r="C179" s="102">
        <f>IFERROR(VLOOKUP(A179,'Connection Table'!A:K,11,0),"")</f>
        <v>0</v>
      </c>
      <c r="D179" s="80"/>
      <c r="E179" s="76"/>
      <c r="F179" s="76"/>
      <c r="G179" s="76"/>
      <c r="H179" s="76"/>
      <c r="I179" s="76"/>
      <c r="J179" s="76"/>
      <c r="K179" s="76"/>
      <c r="L179" s="76"/>
      <c r="M179" s="76"/>
      <c r="N179" s="76"/>
      <c r="O179" s="76"/>
      <c r="P179" s="76"/>
      <c r="Q179" s="76"/>
      <c r="R179" s="77"/>
      <c r="T179" s="86" t="e">
        <f>OR(A179="",NOT(D179=""),NOT(E179=""),NOT(G179=""),NOT(H179=""),NOT(I179=""),NOT(J179=""),NOT(K179=""),NOT(#REF!=""),NOT(L179=""),NOT(M179=""),NOT(N179=""),NOT(P179=""),NOT(#REF!=""),NOT(Q179=""),NOT(R179=""))</f>
        <v>#REF!</v>
      </c>
      <c r="U179" s="86" t="str">
        <f t="shared" si="39"/>
        <v/>
      </c>
      <c r="V179" s="86" t="str">
        <f t="shared" si="40"/>
        <v/>
      </c>
      <c r="X179" s="86" t="str">
        <f t="shared" si="53"/>
        <v/>
      </c>
      <c r="Y179" s="86" t="str">
        <f t="shared" si="54"/>
        <v/>
      </c>
      <c r="Z179" s="86" t="str">
        <f t="shared" si="55"/>
        <v/>
      </c>
      <c r="AA179" s="86" t="str">
        <f t="shared" si="56"/>
        <v/>
      </c>
      <c r="AB179" s="86" t="str">
        <f t="shared" si="57"/>
        <v/>
      </c>
      <c r="AC179" s="86" t="str">
        <f t="shared" si="46"/>
        <v/>
      </c>
      <c r="AD179" s="86" t="str">
        <f t="shared" si="47"/>
        <v/>
      </c>
      <c r="AE179" s="86" t="str">
        <f t="shared" si="48"/>
        <v/>
      </c>
      <c r="AG179" s="86" t="str">
        <f t="shared" si="49"/>
        <v/>
      </c>
      <c r="AH179" s="86" t="str">
        <f t="shared" si="50"/>
        <v/>
      </c>
      <c r="AI179" s="86" t="str">
        <f t="shared" si="51"/>
        <v/>
      </c>
      <c r="AJ179" s="86" t="str">
        <f t="shared" si="52"/>
        <v/>
      </c>
    </row>
    <row r="180" spans="1:36" ht="15.75" x14ac:dyDescent="0.25">
      <c r="A180" s="100" t="str">
        <f>IF('Connection Table'!A180="","",'Connection Table'!A180)</f>
        <v/>
      </c>
      <c r="B180" s="101">
        <f>IFERROR(VLOOKUP(A180,'Connection Table'!$A:$H,2,0),"")</f>
        <v>0</v>
      </c>
      <c r="C180" s="102">
        <f>IFERROR(VLOOKUP(A180,'Connection Table'!A:K,11,0),"")</f>
        <v>0</v>
      </c>
      <c r="D180" s="80"/>
      <c r="E180" s="76"/>
      <c r="F180" s="76"/>
      <c r="G180" s="76"/>
      <c r="H180" s="76"/>
      <c r="I180" s="76"/>
      <c r="J180" s="76"/>
      <c r="K180" s="76"/>
      <c r="L180" s="76"/>
      <c r="M180" s="76"/>
      <c r="N180" s="76"/>
      <c r="O180" s="76"/>
      <c r="P180" s="76"/>
      <c r="Q180" s="76"/>
      <c r="R180" s="77"/>
      <c r="T180" s="86" t="e">
        <f>OR(A180="",NOT(D180=""),NOT(E180=""),NOT(G180=""),NOT(H180=""),NOT(I180=""),NOT(J180=""),NOT(K180=""),NOT(#REF!=""),NOT(L180=""),NOT(M180=""),NOT(N180=""),NOT(P180=""),NOT(#REF!=""),NOT(Q180=""),NOT(R180=""))</f>
        <v>#REF!</v>
      </c>
      <c r="U180" s="86" t="str">
        <f t="shared" si="39"/>
        <v/>
      </c>
      <c r="V180" s="86" t="str">
        <f t="shared" si="40"/>
        <v/>
      </c>
      <c r="X180" s="86" t="str">
        <f t="shared" si="53"/>
        <v/>
      </c>
      <c r="Y180" s="86" t="str">
        <f t="shared" si="54"/>
        <v/>
      </c>
      <c r="Z180" s="86" t="str">
        <f t="shared" si="55"/>
        <v/>
      </c>
      <c r="AA180" s="86" t="str">
        <f t="shared" si="56"/>
        <v/>
      </c>
      <c r="AB180" s="86" t="str">
        <f t="shared" si="57"/>
        <v/>
      </c>
      <c r="AC180" s="86" t="str">
        <f t="shared" si="46"/>
        <v/>
      </c>
      <c r="AD180" s="86" t="str">
        <f t="shared" si="47"/>
        <v/>
      </c>
      <c r="AE180" s="86" t="str">
        <f t="shared" si="48"/>
        <v/>
      </c>
      <c r="AG180" s="86" t="str">
        <f t="shared" si="49"/>
        <v/>
      </c>
      <c r="AH180" s="86" t="str">
        <f t="shared" si="50"/>
        <v/>
      </c>
      <c r="AI180" s="86" t="str">
        <f t="shared" si="51"/>
        <v/>
      </c>
      <c r="AJ180" s="86" t="str">
        <f t="shared" si="52"/>
        <v/>
      </c>
    </row>
    <row r="181" spans="1:36" ht="15.75" x14ac:dyDescent="0.25">
      <c r="A181" s="100" t="str">
        <f>IF('Connection Table'!A181="","",'Connection Table'!A181)</f>
        <v/>
      </c>
      <c r="B181" s="101">
        <f>IFERROR(VLOOKUP(A181,'Connection Table'!$A:$H,2,0),"")</f>
        <v>0</v>
      </c>
      <c r="C181" s="102">
        <f>IFERROR(VLOOKUP(A181,'Connection Table'!A:K,11,0),"")</f>
        <v>0</v>
      </c>
      <c r="D181" s="80"/>
      <c r="E181" s="76"/>
      <c r="F181" s="76"/>
      <c r="G181" s="76"/>
      <c r="H181" s="76"/>
      <c r="I181" s="76"/>
      <c r="J181" s="76"/>
      <c r="K181" s="76"/>
      <c r="L181" s="76"/>
      <c r="M181" s="76"/>
      <c r="N181" s="76"/>
      <c r="O181" s="76"/>
      <c r="P181" s="76"/>
      <c r="Q181" s="76"/>
      <c r="R181" s="77"/>
      <c r="T181" s="86" t="e">
        <f>OR(A181="",NOT(D181=""),NOT(E181=""),NOT(G181=""),NOT(H181=""),NOT(I181=""),NOT(J181=""),NOT(K181=""),NOT(#REF!=""),NOT(L181=""),NOT(M181=""),NOT(N181=""),NOT(P181=""),NOT(#REF!=""),NOT(Q181=""),NOT(R181=""))</f>
        <v>#REF!</v>
      </c>
      <c r="U181" s="86" t="str">
        <f t="shared" si="39"/>
        <v/>
      </c>
      <c r="V181" s="86" t="str">
        <f t="shared" si="40"/>
        <v/>
      </c>
      <c r="X181" s="86" t="str">
        <f t="shared" si="53"/>
        <v/>
      </c>
      <c r="Y181" s="86" t="str">
        <f t="shared" si="54"/>
        <v/>
      </c>
      <c r="Z181" s="86" t="str">
        <f t="shared" si="55"/>
        <v/>
      </c>
      <c r="AA181" s="86" t="str">
        <f t="shared" si="56"/>
        <v/>
      </c>
      <c r="AB181" s="86" t="str">
        <f t="shared" si="57"/>
        <v/>
      </c>
      <c r="AC181" s="86" t="str">
        <f t="shared" si="46"/>
        <v/>
      </c>
      <c r="AD181" s="86" t="str">
        <f t="shared" si="47"/>
        <v/>
      </c>
      <c r="AE181" s="86" t="str">
        <f t="shared" si="48"/>
        <v/>
      </c>
      <c r="AG181" s="86" t="str">
        <f t="shared" si="49"/>
        <v/>
      </c>
      <c r="AH181" s="86" t="str">
        <f t="shared" si="50"/>
        <v/>
      </c>
      <c r="AI181" s="86" t="str">
        <f t="shared" si="51"/>
        <v/>
      </c>
      <c r="AJ181" s="86" t="str">
        <f t="shared" si="52"/>
        <v/>
      </c>
    </row>
    <row r="182" spans="1:36" ht="15.75" x14ac:dyDescent="0.25">
      <c r="A182" s="100" t="str">
        <f>IF('Connection Table'!A182="","",'Connection Table'!A182)</f>
        <v/>
      </c>
      <c r="B182" s="101">
        <f>IFERROR(VLOOKUP(A182,'Connection Table'!$A:$H,2,0),"")</f>
        <v>0</v>
      </c>
      <c r="C182" s="102">
        <f>IFERROR(VLOOKUP(A182,'Connection Table'!A:K,11,0),"")</f>
        <v>0</v>
      </c>
      <c r="D182" s="80"/>
      <c r="E182" s="76"/>
      <c r="F182" s="76"/>
      <c r="G182" s="76"/>
      <c r="H182" s="76"/>
      <c r="I182" s="76"/>
      <c r="J182" s="76"/>
      <c r="K182" s="76"/>
      <c r="L182" s="76"/>
      <c r="M182" s="76"/>
      <c r="N182" s="76"/>
      <c r="O182" s="76"/>
      <c r="P182" s="76"/>
      <c r="Q182" s="76"/>
      <c r="R182" s="77"/>
      <c r="T182" s="86" t="e">
        <f>OR(A182="",NOT(D182=""),NOT(E182=""),NOT(G182=""),NOT(H182=""),NOT(I182=""),NOT(J182=""),NOT(K182=""),NOT(#REF!=""),NOT(L182=""),NOT(M182=""),NOT(N182=""),NOT(P182=""),NOT(#REF!=""),NOT(Q182=""),NOT(R182=""))</f>
        <v>#REF!</v>
      </c>
      <c r="U182" s="86" t="str">
        <f t="shared" si="39"/>
        <v/>
      </c>
      <c r="V182" s="86" t="str">
        <f t="shared" si="40"/>
        <v/>
      </c>
      <c r="X182" s="86" t="str">
        <f t="shared" si="53"/>
        <v/>
      </c>
      <c r="Y182" s="86" t="str">
        <f t="shared" si="54"/>
        <v/>
      </c>
      <c r="Z182" s="86" t="str">
        <f t="shared" si="55"/>
        <v/>
      </c>
      <c r="AA182" s="86" t="str">
        <f t="shared" si="56"/>
        <v/>
      </c>
      <c r="AB182" s="86" t="str">
        <f t="shared" si="57"/>
        <v/>
      </c>
      <c r="AC182" s="86" t="str">
        <f t="shared" si="46"/>
        <v/>
      </c>
      <c r="AD182" s="86" t="str">
        <f t="shared" si="47"/>
        <v/>
      </c>
      <c r="AE182" s="86" t="str">
        <f t="shared" si="48"/>
        <v/>
      </c>
      <c r="AG182" s="86" t="str">
        <f t="shared" si="49"/>
        <v/>
      </c>
      <c r="AH182" s="86" t="str">
        <f t="shared" si="50"/>
        <v/>
      </c>
      <c r="AI182" s="86" t="str">
        <f t="shared" si="51"/>
        <v/>
      </c>
      <c r="AJ182" s="86" t="str">
        <f t="shared" si="52"/>
        <v/>
      </c>
    </row>
    <row r="183" spans="1:36" ht="15.75" x14ac:dyDescent="0.25">
      <c r="A183" s="100" t="str">
        <f>IF('Connection Table'!A183="","",'Connection Table'!A183)</f>
        <v/>
      </c>
      <c r="B183" s="101">
        <f>IFERROR(VLOOKUP(A183,'Connection Table'!$A:$H,2,0),"")</f>
        <v>0</v>
      </c>
      <c r="C183" s="102">
        <f>IFERROR(VLOOKUP(A183,'Connection Table'!A:K,11,0),"")</f>
        <v>0</v>
      </c>
      <c r="D183" s="80"/>
      <c r="E183" s="76"/>
      <c r="F183" s="76"/>
      <c r="G183" s="76"/>
      <c r="H183" s="76"/>
      <c r="I183" s="76"/>
      <c r="J183" s="76"/>
      <c r="K183" s="76"/>
      <c r="L183" s="76"/>
      <c r="M183" s="76"/>
      <c r="N183" s="76"/>
      <c r="O183" s="76"/>
      <c r="P183" s="76"/>
      <c r="Q183" s="76"/>
      <c r="R183" s="77"/>
      <c r="T183" s="86" t="e">
        <f>OR(A183="",NOT(D183=""),NOT(E183=""),NOT(G183=""),NOT(H183=""),NOT(I183=""),NOT(J183=""),NOT(K183=""),NOT(#REF!=""),NOT(L183=""),NOT(M183=""),NOT(N183=""),NOT(P183=""),NOT(#REF!=""),NOT(Q183=""),NOT(R183=""))</f>
        <v>#REF!</v>
      </c>
      <c r="U183" s="86" t="str">
        <f t="shared" si="39"/>
        <v/>
      </c>
      <c r="V183" s="86" t="str">
        <f t="shared" si="40"/>
        <v/>
      </c>
      <c r="X183" s="86" t="str">
        <f t="shared" si="53"/>
        <v/>
      </c>
      <c r="Y183" s="86" t="str">
        <f t="shared" si="54"/>
        <v/>
      </c>
      <c r="Z183" s="86" t="str">
        <f t="shared" si="55"/>
        <v/>
      </c>
      <c r="AA183" s="86" t="str">
        <f t="shared" si="56"/>
        <v/>
      </c>
      <c r="AB183" s="86" t="str">
        <f t="shared" si="57"/>
        <v/>
      </c>
      <c r="AC183" s="86" t="str">
        <f t="shared" si="46"/>
        <v/>
      </c>
      <c r="AD183" s="86" t="str">
        <f t="shared" si="47"/>
        <v/>
      </c>
      <c r="AE183" s="86" t="str">
        <f t="shared" si="48"/>
        <v/>
      </c>
      <c r="AG183" s="86" t="str">
        <f t="shared" si="49"/>
        <v/>
      </c>
      <c r="AH183" s="86" t="str">
        <f t="shared" si="50"/>
        <v/>
      </c>
      <c r="AI183" s="86" t="str">
        <f t="shared" si="51"/>
        <v/>
      </c>
      <c r="AJ183" s="86" t="str">
        <f t="shared" si="52"/>
        <v/>
      </c>
    </row>
    <row r="184" spans="1:36" ht="15.75" x14ac:dyDescent="0.25">
      <c r="A184" s="100" t="str">
        <f>IF('Connection Table'!A184="","",'Connection Table'!A184)</f>
        <v/>
      </c>
      <c r="B184" s="101">
        <f>IFERROR(VLOOKUP(A184,'Connection Table'!$A:$H,2,0),"")</f>
        <v>0</v>
      </c>
      <c r="C184" s="102">
        <f>IFERROR(VLOOKUP(A184,'Connection Table'!A:K,11,0),"")</f>
        <v>0</v>
      </c>
      <c r="D184" s="80"/>
      <c r="E184" s="76"/>
      <c r="F184" s="76"/>
      <c r="G184" s="76"/>
      <c r="H184" s="76"/>
      <c r="I184" s="76"/>
      <c r="J184" s="76"/>
      <c r="K184" s="76"/>
      <c r="L184" s="76"/>
      <c r="M184" s="76"/>
      <c r="N184" s="76"/>
      <c r="O184" s="76"/>
      <c r="P184" s="76"/>
      <c r="Q184" s="76"/>
      <c r="R184" s="77"/>
      <c r="T184" s="86" t="e">
        <f>OR(A184="",NOT(D184=""),NOT(E184=""),NOT(G184=""),NOT(H184=""),NOT(I184=""),NOT(J184=""),NOT(K184=""),NOT(#REF!=""),NOT(L184=""),NOT(M184=""),NOT(N184=""),NOT(P184=""),NOT(#REF!=""),NOT(Q184=""),NOT(R184=""))</f>
        <v>#REF!</v>
      </c>
      <c r="U184" s="86" t="str">
        <f t="shared" si="39"/>
        <v/>
      </c>
      <c r="V184" s="86" t="str">
        <f t="shared" si="40"/>
        <v/>
      </c>
      <c r="X184" s="86" t="str">
        <f t="shared" si="53"/>
        <v/>
      </c>
      <c r="Y184" s="86" t="str">
        <f t="shared" si="54"/>
        <v/>
      </c>
      <c r="Z184" s="86" t="str">
        <f t="shared" si="55"/>
        <v/>
      </c>
      <c r="AA184" s="86" t="str">
        <f t="shared" si="56"/>
        <v/>
      </c>
      <c r="AB184" s="86" t="str">
        <f t="shared" si="57"/>
        <v/>
      </c>
      <c r="AC184" s="86" t="str">
        <f t="shared" si="46"/>
        <v/>
      </c>
      <c r="AD184" s="86" t="str">
        <f t="shared" si="47"/>
        <v/>
      </c>
      <c r="AE184" s="86" t="str">
        <f t="shared" si="48"/>
        <v/>
      </c>
      <c r="AG184" s="86" t="str">
        <f t="shared" si="49"/>
        <v/>
      </c>
      <c r="AH184" s="86" t="str">
        <f t="shared" si="50"/>
        <v/>
      </c>
      <c r="AI184" s="86" t="str">
        <f t="shared" si="51"/>
        <v/>
      </c>
      <c r="AJ184" s="86" t="str">
        <f t="shared" si="52"/>
        <v/>
      </c>
    </row>
    <row r="185" spans="1:36" ht="15.75" x14ac:dyDescent="0.25">
      <c r="A185" s="100" t="str">
        <f>IF('Connection Table'!A185="","",'Connection Table'!A185)</f>
        <v/>
      </c>
      <c r="B185" s="101">
        <f>IFERROR(VLOOKUP(A185,'Connection Table'!$A:$H,2,0),"")</f>
        <v>0</v>
      </c>
      <c r="C185" s="102">
        <f>IFERROR(VLOOKUP(A185,'Connection Table'!A:K,11,0),"")</f>
        <v>0</v>
      </c>
      <c r="D185" s="80"/>
      <c r="E185" s="76"/>
      <c r="F185" s="76"/>
      <c r="G185" s="76"/>
      <c r="H185" s="76"/>
      <c r="I185" s="76"/>
      <c r="J185" s="76"/>
      <c r="K185" s="76"/>
      <c r="L185" s="76"/>
      <c r="M185" s="76"/>
      <c r="N185" s="76"/>
      <c r="O185" s="76"/>
      <c r="P185" s="76"/>
      <c r="Q185" s="76"/>
      <c r="R185" s="77"/>
      <c r="T185" s="86" t="e">
        <f>OR(A185="",NOT(D185=""),NOT(E185=""),NOT(G185=""),NOT(H185=""),NOT(I185=""),NOT(J185=""),NOT(K185=""),NOT(#REF!=""),NOT(L185=""),NOT(M185=""),NOT(N185=""),NOT(P185=""),NOT(#REF!=""),NOT(Q185=""),NOT(R185=""))</f>
        <v>#REF!</v>
      </c>
      <c r="U185" s="86" t="str">
        <f t="shared" si="39"/>
        <v/>
      </c>
      <c r="V185" s="86" t="str">
        <f t="shared" si="40"/>
        <v/>
      </c>
      <c r="X185" s="86" t="str">
        <f t="shared" si="53"/>
        <v/>
      </c>
      <c r="Y185" s="86" t="str">
        <f t="shared" si="54"/>
        <v/>
      </c>
      <c r="Z185" s="86" t="str">
        <f t="shared" si="55"/>
        <v/>
      </c>
      <c r="AA185" s="86" t="str">
        <f t="shared" si="56"/>
        <v/>
      </c>
      <c r="AB185" s="86" t="str">
        <f t="shared" si="57"/>
        <v/>
      </c>
      <c r="AC185" s="86" t="str">
        <f t="shared" si="46"/>
        <v/>
      </c>
      <c r="AD185" s="86" t="str">
        <f t="shared" si="47"/>
        <v/>
      </c>
      <c r="AE185" s="86" t="str">
        <f t="shared" si="48"/>
        <v/>
      </c>
      <c r="AG185" s="86" t="str">
        <f t="shared" si="49"/>
        <v/>
      </c>
      <c r="AH185" s="86" t="str">
        <f t="shared" si="50"/>
        <v/>
      </c>
      <c r="AI185" s="86" t="str">
        <f t="shared" si="51"/>
        <v/>
      </c>
      <c r="AJ185" s="86" t="str">
        <f t="shared" si="52"/>
        <v/>
      </c>
    </row>
    <row r="186" spans="1:36" ht="15.75" x14ac:dyDescent="0.25">
      <c r="A186" s="100" t="str">
        <f>IF('Connection Table'!A186="","",'Connection Table'!A186)</f>
        <v/>
      </c>
      <c r="B186" s="101">
        <f>IFERROR(VLOOKUP(A186,'Connection Table'!$A:$H,2,0),"")</f>
        <v>0</v>
      </c>
      <c r="C186" s="102">
        <f>IFERROR(VLOOKUP(A186,'Connection Table'!A:K,11,0),"")</f>
        <v>0</v>
      </c>
      <c r="D186" s="80"/>
      <c r="E186" s="76"/>
      <c r="F186" s="76"/>
      <c r="G186" s="76"/>
      <c r="H186" s="76"/>
      <c r="I186" s="76"/>
      <c r="J186" s="76"/>
      <c r="K186" s="76"/>
      <c r="L186" s="76"/>
      <c r="M186" s="76"/>
      <c r="N186" s="76"/>
      <c r="O186" s="76"/>
      <c r="P186" s="76"/>
      <c r="Q186" s="76"/>
      <c r="R186" s="77"/>
      <c r="T186" s="86" t="e">
        <f>OR(A186="",NOT(D186=""),NOT(E186=""),NOT(G186=""),NOT(H186=""),NOT(I186=""),NOT(J186=""),NOT(K186=""),NOT(#REF!=""),NOT(L186=""),NOT(M186=""),NOT(N186=""),NOT(P186=""),NOT(#REF!=""),NOT(Q186=""),NOT(R186=""))</f>
        <v>#REF!</v>
      </c>
      <c r="U186" s="86" t="str">
        <f t="shared" si="39"/>
        <v/>
      </c>
      <c r="V186" s="86" t="str">
        <f t="shared" si="40"/>
        <v/>
      </c>
      <c r="X186" s="86" t="str">
        <f t="shared" si="53"/>
        <v/>
      </c>
      <c r="Y186" s="86" t="str">
        <f t="shared" si="54"/>
        <v/>
      </c>
      <c r="Z186" s="86" t="str">
        <f t="shared" si="55"/>
        <v/>
      </c>
      <c r="AA186" s="86" t="str">
        <f t="shared" si="56"/>
        <v/>
      </c>
      <c r="AB186" s="86" t="str">
        <f t="shared" si="57"/>
        <v/>
      </c>
      <c r="AC186" s="86" t="str">
        <f t="shared" si="46"/>
        <v/>
      </c>
      <c r="AD186" s="86" t="str">
        <f t="shared" si="47"/>
        <v/>
      </c>
      <c r="AE186" s="86" t="str">
        <f t="shared" si="48"/>
        <v/>
      </c>
      <c r="AG186" s="86" t="str">
        <f t="shared" si="49"/>
        <v/>
      </c>
      <c r="AH186" s="86" t="str">
        <f t="shared" si="50"/>
        <v/>
      </c>
      <c r="AI186" s="86" t="str">
        <f t="shared" si="51"/>
        <v/>
      </c>
      <c r="AJ186" s="86" t="str">
        <f t="shared" si="52"/>
        <v/>
      </c>
    </row>
    <row r="187" spans="1:36" ht="15.75" x14ac:dyDescent="0.25">
      <c r="A187" s="100" t="str">
        <f>IF('Connection Table'!A187="","",'Connection Table'!A187)</f>
        <v/>
      </c>
      <c r="B187" s="101">
        <f>IFERROR(VLOOKUP(A187,'Connection Table'!$A:$H,2,0),"")</f>
        <v>0</v>
      </c>
      <c r="C187" s="102">
        <f>IFERROR(VLOOKUP(A187,'Connection Table'!A:K,11,0),"")</f>
        <v>0</v>
      </c>
      <c r="D187" s="80"/>
      <c r="E187" s="76"/>
      <c r="F187" s="76"/>
      <c r="G187" s="76"/>
      <c r="H187" s="76"/>
      <c r="I187" s="76"/>
      <c r="J187" s="76"/>
      <c r="K187" s="76"/>
      <c r="L187" s="76"/>
      <c r="M187" s="76"/>
      <c r="N187" s="76"/>
      <c r="O187" s="76"/>
      <c r="P187" s="76"/>
      <c r="Q187" s="76"/>
      <c r="R187" s="77"/>
      <c r="T187" s="86" t="e">
        <f>OR(A187="",NOT(D187=""),NOT(E187=""),NOT(G187=""),NOT(H187=""),NOT(I187=""),NOT(J187=""),NOT(K187=""),NOT(#REF!=""),NOT(L187=""),NOT(M187=""),NOT(N187=""),NOT(P187=""),NOT(#REF!=""),NOT(Q187=""),NOT(R187=""))</f>
        <v>#REF!</v>
      </c>
      <c r="U187" s="86" t="str">
        <f t="shared" si="39"/>
        <v/>
      </c>
      <c r="V187" s="86" t="str">
        <f t="shared" si="40"/>
        <v/>
      </c>
      <c r="X187" s="86" t="str">
        <f t="shared" si="53"/>
        <v/>
      </c>
      <c r="Y187" s="86" t="str">
        <f t="shared" si="54"/>
        <v/>
      </c>
      <c r="Z187" s="86" t="str">
        <f t="shared" si="55"/>
        <v/>
      </c>
      <c r="AA187" s="86" t="str">
        <f t="shared" si="56"/>
        <v/>
      </c>
      <c r="AB187" s="86" t="str">
        <f t="shared" si="57"/>
        <v/>
      </c>
      <c r="AC187" s="86" t="str">
        <f t="shared" si="46"/>
        <v/>
      </c>
      <c r="AD187" s="86" t="str">
        <f t="shared" si="47"/>
        <v/>
      </c>
      <c r="AE187" s="86" t="str">
        <f t="shared" si="48"/>
        <v/>
      </c>
      <c r="AG187" s="86" t="str">
        <f t="shared" si="49"/>
        <v/>
      </c>
      <c r="AH187" s="86" t="str">
        <f t="shared" si="50"/>
        <v/>
      </c>
      <c r="AI187" s="86" t="str">
        <f t="shared" si="51"/>
        <v/>
      </c>
      <c r="AJ187" s="86" t="str">
        <f t="shared" si="52"/>
        <v/>
      </c>
    </row>
    <row r="188" spans="1:36" ht="15.75" x14ac:dyDescent="0.25">
      <c r="A188" s="100" t="str">
        <f>IF('Connection Table'!A188="","",'Connection Table'!A188)</f>
        <v/>
      </c>
      <c r="B188" s="101">
        <f>IFERROR(VLOOKUP(A188,'Connection Table'!$A:$H,2,0),"")</f>
        <v>0</v>
      </c>
      <c r="C188" s="102">
        <f>IFERROR(VLOOKUP(A188,'Connection Table'!A:K,11,0),"")</f>
        <v>0</v>
      </c>
      <c r="D188" s="80"/>
      <c r="E188" s="76"/>
      <c r="F188" s="76"/>
      <c r="G188" s="76"/>
      <c r="H188" s="76"/>
      <c r="I188" s="76"/>
      <c r="J188" s="76"/>
      <c r="K188" s="76"/>
      <c r="L188" s="76"/>
      <c r="M188" s="76"/>
      <c r="N188" s="76"/>
      <c r="O188" s="76"/>
      <c r="P188" s="76"/>
      <c r="Q188" s="76"/>
      <c r="R188" s="77"/>
      <c r="T188" s="86" t="e">
        <f>OR(A188="",NOT(D188=""),NOT(E188=""),NOT(G188=""),NOT(H188=""),NOT(I188=""),NOT(J188=""),NOT(K188=""),NOT(#REF!=""),NOT(L188=""),NOT(M188=""),NOT(N188=""),NOT(P188=""),NOT(#REF!=""),NOT(Q188=""),NOT(R188=""))</f>
        <v>#REF!</v>
      </c>
      <c r="U188" s="86" t="str">
        <f t="shared" si="39"/>
        <v/>
      </c>
      <c r="V188" s="86" t="str">
        <f t="shared" si="40"/>
        <v/>
      </c>
      <c r="X188" s="86" t="str">
        <f t="shared" si="53"/>
        <v/>
      </c>
      <c r="Y188" s="86" t="str">
        <f t="shared" si="54"/>
        <v/>
      </c>
      <c r="Z188" s="86" t="str">
        <f t="shared" si="55"/>
        <v/>
      </c>
      <c r="AA188" s="86" t="str">
        <f t="shared" si="56"/>
        <v/>
      </c>
      <c r="AB188" s="86" t="str">
        <f t="shared" si="57"/>
        <v/>
      </c>
      <c r="AC188" s="86" t="str">
        <f t="shared" si="46"/>
        <v/>
      </c>
      <c r="AD188" s="86" t="str">
        <f t="shared" si="47"/>
        <v/>
      </c>
      <c r="AE188" s="86" t="str">
        <f t="shared" si="48"/>
        <v/>
      </c>
      <c r="AG188" s="86" t="str">
        <f t="shared" si="49"/>
        <v/>
      </c>
      <c r="AH188" s="86" t="str">
        <f t="shared" si="50"/>
        <v/>
      </c>
      <c r="AI188" s="86" t="str">
        <f t="shared" si="51"/>
        <v/>
      </c>
      <c r="AJ188" s="86" t="str">
        <f t="shared" si="52"/>
        <v/>
      </c>
    </row>
    <row r="189" spans="1:36" ht="15.75" x14ac:dyDescent="0.25">
      <c r="A189" s="100" t="str">
        <f>IF('Connection Table'!A189="","",'Connection Table'!A189)</f>
        <v/>
      </c>
      <c r="B189" s="101">
        <f>IFERROR(VLOOKUP(A189,'Connection Table'!$A:$H,2,0),"")</f>
        <v>0</v>
      </c>
      <c r="C189" s="102">
        <f>IFERROR(VLOOKUP(A189,'Connection Table'!A:K,11,0),"")</f>
        <v>0</v>
      </c>
      <c r="D189" s="80"/>
      <c r="E189" s="76"/>
      <c r="F189" s="76"/>
      <c r="G189" s="76"/>
      <c r="H189" s="76"/>
      <c r="I189" s="76"/>
      <c r="J189" s="76"/>
      <c r="K189" s="76"/>
      <c r="L189" s="76"/>
      <c r="M189" s="76"/>
      <c r="N189" s="76"/>
      <c r="O189" s="76"/>
      <c r="P189" s="76"/>
      <c r="Q189" s="76"/>
      <c r="R189" s="77"/>
      <c r="T189" s="86" t="e">
        <f>OR(A189="",NOT(D189=""),NOT(E189=""),NOT(G189=""),NOT(H189=""),NOT(I189=""),NOT(J189=""),NOT(K189=""),NOT(#REF!=""),NOT(L189=""),NOT(M189=""),NOT(N189=""),NOT(P189=""),NOT(#REF!=""),NOT(Q189=""),NOT(R189=""))</f>
        <v>#REF!</v>
      </c>
      <c r="U189" s="86" t="str">
        <f t="shared" si="39"/>
        <v/>
      </c>
      <c r="V189" s="86" t="str">
        <f t="shared" si="40"/>
        <v/>
      </c>
      <c r="X189" s="86" t="str">
        <f t="shared" si="53"/>
        <v/>
      </c>
      <c r="Y189" s="86" t="str">
        <f t="shared" si="54"/>
        <v/>
      </c>
      <c r="Z189" s="86" t="str">
        <f t="shared" si="55"/>
        <v/>
      </c>
      <c r="AA189" s="86" t="str">
        <f t="shared" si="56"/>
        <v/>
      </c>
      <c r="AB189" s="86" t="str">
        <f t="shared" si="57"/>
        <v/>
      </c>
      <c r="AC189" s="86" t="str">
        <f t="shared" si="46"/>
        <v/>
      </c>
      <c r="AD189" s="86" t="str">
        <f t="shared" si="47"/>
        <v/>
      </c>
      <c r="AE189" s="86" t="str">
        <f t="shared" si="48"/>
        <v/>
      </c>
      <c r="AG189" s="86" t="str">
        <f t="shared" si="49"/>
        <v/>
      </c>
      <c r="AH189" s="86" t="str">
        <f t="shared" si="50"/>
        <v/>
      </c>
      <c r="AI189" s="86" t="str">
        <f t="shared" si="51"/>
        <v/>
      </c>
      <c r="AJ189" s="86" t="str">
        <f t="shared" si="52"/>
        <v/>
      </c>
    </row>
    <row r="190" spans="1:36" ht="15.75" x14ac:dyDescent="0.25">
      <c r="A190" s="100" t="str">
        <f>IF('Connection Table'!A190="","",'Connection Table'!A190)</f>
        <v/>
      </c>
      <c r="B190" s="101">
        <f>IFERROR(VLOOKUP(A190,'Connection Table'!$A:$H,2,0),"")</f>
        <v>0</v>
      </c>
      <c r="C190" s="102">
        <f>IFERROR(VLOOKUP(A190,'Connection Table'!A:K,11,0),"")</f>
        <v>0</v>
      </c>
      <c r="D190" s="80"/>
      <c r="E190" s="76"/>
      <c r="F190" s="76"/>
      <c r="G190" s="76"/>
      <c r="H190" s="76"/>
      <c r="I190" s="76"/>
      <c r="J190" s="76"/>
      <c r="K190" s="76"/>
      <c r="L190" s="76"/>
      <c r="M190" s="76"/>
      <c r="N190" s="76"/>
      <c r="O190" s="76"/>
      <c r="P190" s="76"/>
      <c r="Q190" s="76"/>
      <c r="R190" s="77"/>
      <c r="T190" s="86" t="e">
        <f>OR(A190="",NOT(D190=""),NOT(E190=""),NOT(G190=""),NOT(H190=""),NOT(I190=""),NOT(J190=""),NOT(K190=""),NOT(#REF!=""),NOT(L190=""),NOT(M190=""),NOT(N190=""),NOT(P190=""),NOT(#REF!=""),NOT(Q190=""),NOT(R190=""))</f>
        <v>#REF!</v>
      </c>
      <c r="U190" s="86" t="str">
        <f t="shared" si="39"/>
        <v/>
      </c>
      <c r="V190" s="86" t="str">
        <f t="shared" si="40"/>
        <v/>
      </c>
      <c r="X190" s="86" t="str">
        <f t="shared" si="53"/>
        <v/>
      </c>
      <c r="Y190" s="86" t="str">
        <f t="shared" si="54"/>
        <v/>
      </c>
      <c r="Z190" s="86" t="str">
        <f t="shared" si="55"/>
        <v/>
      </c>
      <c r="AA190" s="86" t="str">
        <f t="shared" si="56"/>
        <v/>
      </c>
      <c r="AB190" s="86" t="str">
        <f t="shared" si="57"/>
        <v/>
      </c>
      <c r="AC190" s="86" t="str">
        <f t="shared" si="46"/>
        <v/>
      </c>
      <c r="AD190" s="86" t="str">
        <f t="shared" si="47"/>
        <v/>
      </c>
      <c r="AE190" s="86" t="str">
        <f t="shared" si="48"/>
        <v/>
      </c>
      <c r="AG190" s="86" t="str">
        <f t="shared" si="49"/>
        <v/>
      </c>
      <c r="AH190" s="86" t="str">
        <f t="shared" si="50"/>
        <v/>
      </c>
      <c r="AI190" s="86" t="str">
        <f t="shared" si="51"/>
        <v/>
      </c>
      <c r="AJ190" s="86" t="str">
        <f t="shared" si="52"/>
        <v/>
      </c>
    </row>
    <row r="191" spans="1:36" ht="15.75" x14ac:dyDescent="0.25">
      <c r="A191" s="100" t="str">
        <f>IF('Connection Table'!A191="","",'Connection Table'!A191)</f>
        <v/>
      </c>
      <c r="B191" s="101">
        <f>IFERROR(VLOOKUP(A191,'Connection Table'!$A:$H,2,0),"")</f>
        <v>0</v>
      </c>
      <c r="C191" s="102">
        <f>IFERROR(VLOOKUP(A191,'Connection Table'!A:K,11,0),"")</f>
        <v>0</v>
      </c>
      <c r="D191" s="80"/>
      <c r="E191" s="76"/>
      <c r="F191" s="76"/>
      <c r="G191" s="76"/>
      <c r="H191" s="76"/>
      <c r="I191" s="76"/>
      <c r="J191" s="76"/>
      <c r="K191" s="76"/>
      <c r="L191" s="76"/>
      <c r="M191" s="76"/>
      <c r="N191" s="76"/>
      <c r="O191" s="76"/>
      <c r="P191" s="76"/>
      <c r="Q191" s="76"/>
      <c r="R191" s="77"/>
      <c r="T191" s="86" t="e">
        <f>OR(A191="",NOT(D191=""),NOT(E191=""),NOT(G191=""),NOT(H191=""),NOT(I191=""),NOT(J191=""),NOT(K191=""),NOT(#REF!=""),NOT(L191=""),NOT(M191=""),NOT(N191=""),NOT(P191=""),NOT(#REF!=""),NOT(Q191=""),NOT(R191=""))</f>
        <v>#REF!</v>
      </c>
      <c r="U191" s="86" t="str">
        <f t="shared" si="39"/>
        <v/>
      </c>
      <c r="V191" s="86" t="str">
        <f t="shared" si="40"/>
        <v/>
      </c>
      <c r="X191" s="86" t="str">
        <f t="shared" si="53"/>
        <v/>
      </c>
      <c r="Y191" s="86" t="str">
        <f t="shared" si="54"/>
        <v/>
      </c>
      <c r="Z191" s="86" t="str">
        <f t="shared" si="55"/>
        <v/>
      </c>
      <c r="AA191" s="86" t="str">
        <f t="shared" si="56"/>
        <v/>
      </c>
      <c r="AB191" s="86" t="str">
        <f t="shared" si="57"/>
        <v/>
      </c>
      <c r="AC191" s="86" t="str">
        <f t="shared" si="46"/>
        <v/>
      </c>
      <c r="AD191" s="86" t="str">
        <f t="shared" si="47"/>
        <v/>
      </c>
      <c r="AE191" s="86" t="str">
        <f t="shared" si="48"/>
        <v/>
      </c>
      <c r="AG191" s="86" t="str">
        <f t="shared" si="49"/>
        <v/>
      </c>
      <c r="AH191" s="86" t="str">
        <f t="shared" si="50"/>
        <v/>
      </c>
      <c r="AI191" s="86" t="str">
        <f t="shared" si="51"/>
        <v/>
      </c>
      <c r="AJ191" s="86" t="str">
        <f t="shared" si="52"/>
        <v/>
      </c>
    </row>
    <row r="192" spans="1:36" ht="15.75" x14ac:dyDescent="0.25">
      <c r="A192" s="100" t="str">
        <f>IF('Connection Table'!A192="","",'Connection Table'!A192)</f>
        <v/>
      </c>
      <c r="B192" s="101">
        <f>IFERROR(VLOOKUP(A192,'Connection Table'!$A:$H,2,0),"")</f>
        <v>0</v>
      </c>
      <c r="C192" s="102">
        <f>IFERROR(VLOOKUP(A192,'Connection Table'!A:K,11,0),"")</f>
        <v>0</v>
      </c>
      <c r="D192" s="80"/>
      <c r="E192" s="76"/>
      <c r="F192" s="76"/>
      <c r="G192" s="76"/>
      <c r="H192" s="76"/>
      <c r="I192" s="76"/>
      <c r="J192" s="76"/>
      <c r="K192" s="76"/>
      <c r="L192" s="76"/>
      <c r="M192" s="76"/>
      <c r="N192" s="76"/>
      <c r="O192" s="76"/>
      <c r="P192" s="76"/>
      <c r="Q192" s="76"/>
      <c r="R192" s="77"/>
      <c r="T192" s="86" t="e">
        <f>OR(A192="",NOT(D192=""),NOT(E192=""),NOT(G192=""),NOT(H192=""),NOT(I192=""),NOT(J192=""),NOT(K192=""),NOT(#REF!=""),NOT(L192=""),NOT(M192=""),NOT(N192=""),NOT(P192=""),NOT(#REF!=""),NOT(Q192=""),NOT(R192=""))</f>
        <v>#REF!</v>
      </c>
      <c r="U192" s="86" t="str">
        <f t="shared" si="39"/>
        <v/>
      </c>
      <c r="V192" s="86" t="str">
        <f t="shared" si="40"/>
        <v/>
      </c>
      <c r="X192" s="86" t="str">
        <f t="shared" si="53"/>
        <v/>
      </c>
      <c r="Y192" s="86" t="str">
        <f t="shared" si="54"/>
        <v/>
      </c>
      <c r="Z192" s="86" t="str">
        <f t="shared" si="55"/>
        <v/>
      </c>
      <c r="AA192" s="86" t="str">
        <f t="shared" si="56"/>
        <v/>
      </c>
      <c r="AB192" s="86" t="str">
        <f t="shared" si="57"/>
        <v/>
      </c>
      <c r="AC192" s="86" t="str">
        <f t="shared" si="46"/>
        <v/>
      </c>
      <c r="AD192" s="86" t="str">
        <f t="shared" si="47"/>
        <v/>
      </c>
      <c r="AE192" s="86" t="str">
        <f t="shared" si="48"/>
        <v/>
      </c>
      <c r="AG192" s="86" t="str">
        <f t="shared" si="49"/>
        <v/>
      </c>
      <c r="AH192" s="86" t="str">
        <f t="shared" si="50"/>
        <v/>
      </c>
      <c r="AI192" s="86" t="str">
        <f t="shared" si="51"/>
        <v/>
      </c>
      <c r="AJ192" s="86" t="str">
        <f t="shared" si="52"/>
        <v/>
      </c>
    </row>
    <row r="193" spans="1:36" ht="15.75" x14ac:dyDescent="0.25">
      <c r="A193" s="100" t="str">
        <f>IF('Connection Table'!A193="","",'Connection Table'!A193)</f>
        <v/>
      </c>
      <c r="B193" s="101">
        <f>IFERROR(VLOOKUP(A193,'Connection Table'!$A:$H,2,0),"")</f>
        <v>0</v>
      </c>
      <c r="C193" s="102">
        <f>IFERROR(VLOOKUP(A193,'Connection Table'!A:K,11,0),"")</f>
        <v>0</v>
      </c>
      <c r="D193" s="80"/>
      <c r="E193" s="76"/>
      <c r="F193" s="76"/>
      <c r="G193" s="76"/>
      <c r="H193" s="76"/>
      <c r="I193" s="76"/>
      <c r="J193" s="76"/>
      <c r="K193" s="76"/>
      <c r="L193" s="76"/>
      <c r="M193" s="76"/>
      <c r="N193" s="76"/>
      <c r="O193" s="76"/>
      <c r="P193" s="76"/>
      <c r="Q193" s="76"/>
      <c r="R193" s="77"/>
      <c r="T193" s="86" t="e">
        <f>OR(A193="",NOT(D193=""),NOT(E193=""),NOT(G193=""),NOT(H193=""),NOT(I193=""),NOT(J193=""),NOT(K193=""),NOT(#REF!=""),NOT(L193=""),NOT(M193=""),NOT(N193=""),NOT(P193=""),NOT(#REF!=""),NOT(Q193=""),NOT(R193=""))</f>
        <v>#REF!</v>
      </c>
      <c r="U193" s="86" t="str">
        <f t="shared" si="39"/>
        <v/>
      </c>
      <c r="V193" s="86" t="str">
        <f t="shared" si="40"/>
        <v/>
      </c>
      <c r="X193" s="86" t="str">
        <f t="shared" si="53"/>
        <v/>
      </c>
      <c r="Y193" s="86" t="str">
        <f t="shared" si="54"/>
        <v/>
      </c>
      <c r="Z193" s="86" t="str">
        <f t="shared" si="55"/>
        <v/>
      </c>
      <c r="AA193" s="86" t="str">
        <f t="shared" si="56"/>
        <v/>
      </c>
      <c r="AB193" s="86" t="str">
        <f t="shared" si="57"/>
        <v/>
      </c>
      <c r="AC193" s="86" t="str">
        <f t="shared" si="46"/>
        <v/>
      </c>
      <c r="AD193" s="86" t="str">
        <f t="shared" si="47"/>
        <v/>
      </c>
      <c r="AE193" s="86" t="str">
        <f t="shared" si="48"/>
        <v/>
      </c>
      <c r="AG193" s="86" t="str">
        <f t="shared" si="49"/>
        <v/>
      </c>
      <c r="AH193" s="86" t="str">
        <f t="shared" si="50"/>
        <v/>
      </c>
      <c r="AI193" s="86" t="str">
        <f t="shared" si="51"/>
        <v/>
      </c>
      <c r="AJ193" s="86" t="str">
        <f t="shared" si="52"/>
        <v/>
      </c>
    </row>
    <row r="194" spans="1:36" ht="15.75" x14ac:dyDescent="0.25">
      <c r="A194" s="100" t="str">
        <f>IF('Connection Table'!A194="","",'Connection Table'!A194)</f>
        <v/>
      </c>
      <c r="B194" s="101">
        <f>IFERROR(VLOOKUP(A194,'Connection Table'!$A:$H,2,0),"")</f>
        <v>0</v>
      </c>
      <c r="C194" s="102">
        <f>IFERROR(VLOOKUP(A194,'Connection Table'!A:K,11,0),"")</f>
        <v>0</v>
      </c>
      <c r="D194" s="80"/>
      <c r="E194" s="76"/>
      <c r="F194" s="76"/>
      <c r="G194" s="76"/>
      <c r="H194" s="76"/>
      <c r="I194" s="76"/>
      <c r="J194" s="76"/>
      <c r="K194" s="76"/>
      <c r="L194" s="76"/>
      <c r="M194" s="76"/>
      <c r="N194" s="76"/>
      <c r="O194" s="76"/>
      <c r="P194" s="76"/>
      <c r="Q194" s="76"/>
      <c r="R194" s="77"/>
      <c r="T194" s="86" t="e">
        <f>OR(A194="",NOT(D194=""),NOT(E194=""),NOT(G194=""),NOT(H194=""),NOT(I194=""),NOT(J194=""),NOT(K194=""),NOT(#REF!=""),NOT(L194=""),NOT(M194=""),NOT(N194=""),NOT(P194=""),NOT(#REF!=""),NOT(Q194=""),NOT(R194=""))</f>
        <v>#REF!</v>
      </c>
      <c r="U194" s="86" t="str">
        <f t="shared" si="39"/>
        <v/>
      </c>
      <c r="V194" s="86" t="str">
        <f t="shared" si="40"/>
        <v/>
      </c>
      <c r="X194" s="86" t="str">
        <f t="shared" si="53"/>
        <v/>
      </c>
      <c r="Y194" s="86" t="str">
        <f t="shared" si="54"/>
        <v/>
      </c>
      <c r="Z194" s="86" t="str">
        <f t="shared" si="55"/>
        <v/>
      </c>
      <c r="AA194" s="86" t="str">
        <f t="shared" si="56"/>
        <v/>
      </c>
      <c r="AB194" s="86" t="str">
        <f t="shared" si="57"/>
        <v/>
      </c>
      <c r="AC194" s="86" t="str">
        <f t="shared" si="46"/>
        <v/>
      </c>
      <c r="AD194" s="86" t="str">
        <f t="shared" si="47"/>
        <v/>
      </c>
      <c r="AE194" s="86" t="str">
        <f t="shared" si="48"/>
        <v/>
      </c>
      <c r="AG194" s="86" t="str">
        <f t="shared" si="49"/>
        <v/>
      </c>
      <c r="AH194" s="86" t="str">
        <f t="shared" si="50"/>
        <v/>
      </c>
      <c r="AI194" s="86" t="str">
        <f t="shared" si="51"/>
        <v/>
      </c>
      <c r="AJ194" s="86" t="str">
        <f t="shared" si="52"/>
        <v/>
      </c>
    </row>
    <row r="195" spans="1:36" ht="15.75" x14ac:dyDescent="0.25">
      <c r="A195" s="100" t="str">
        <f>IF('Connection Table'!A195="","",'Connection Table'!A195)</f>
        <v/>
      </c>
      <c r="B195" s="101">
        <f>IFERROR(VLOOKUP(A195,'Connection Table'!$A:$H,2,0),"")</f>
        <v>0</v>
      </c>
      <c r="C195" s="102">
        <f>IFERROR(VLOOKUP(A195,'Connection Table'!A:K,11,0),"")</f>
        <v>0</v>
      </c>
      <c r="D195" s="80"/>
      <c r="E195" s="76"/>
      <c r="F195" s="76"/>
      <c r="G195" s="76"/>
      <c r="H195" s="76"/>
      <c r="I195" s="76"/>
      <c r="J195" s="76"/>
      <c r="K195" s="76"/>
      <c r="L195" s="76"/>
      <c r="M195" s="76"/>
      <c r="N195" s="76"/>
      <c r="O195" s="76"/>
      <c r="P195" s="76"/>
      <c r="Q195" s="76"/>
      <c r="R195" s="77"/>
      <c r="T195" s="86" t="e">
        <f>OR(A195="",NOT(D195=""),NOT(E195=""),NOT(G195=""),NOT(H195=""),NOT(I195=""),NOT(J195=""),NOT(K195=""),NOT(#REF!=""),NOT(L195=""),NOT(M195=""),NOT(N195=""),NOT(P195=""),NOT(#REF!=""),NOT(Q195=""),NOT(R195=""))</f>
        <v>#REF!</v>
      </c>
      <c r="U195" s="86" t="str">
        <f t="shared" si="39"/>
        <v/>
      </c>
      <c r="V195" s="86" t="str">
        <f t="shared" si="40"/>
        <v/>
      </c>
      <c r="X195" s="86" t="str">
        <f t="shared" si="53"/>
        <v/>
      </c>
      <c r="Y195" s="86" t="str">
        <f t="shared" si="54"/>
        <v/>
      </c>
      <c r="Z195" s="86" t="str">
        <f t="shared" si="55"/>
        <v/>
      </c>
      <c r="AA195" s="86" t="str">
        <f t="shared" si="56"/>
        <v/>
      </c>
      <c r="AB195" s="86" t="str">
        <f t="shared" si="57"/>
        <v/>
      </c>
      <c r="AC195" s="86" t="str">
        <f t="shared" si="46"/>
        <v/>
      </c>
      <c r="AD195" s="86" t="str">
        <f t="shared" si="47"/>
        <v/>
      </c>
      <c r="AE195" s="86" t="str">
        <f t="shared" si="48"/>
        <v/>
      </c>
      <c r="AG195" s="86" t="str">
        <f t="shared" si="49"/>
        <v/>
      </c>
      <c r="AH195" s="86" t="str">
        <f t="shared" si="50"/>
        <v/>
      </c>
      <c r="AI195" s="86" t="str">
        <f t="shared" si="51"/>
        <v/>
      </c>
      <c r="AJ195" s="86" t="str">
        <f t="shared" si="52"/>
        <v/>
      </c>
    </row>
    <row r="196" spans="1:36" ht="15.75" x14ac:dyDescent="0.25">
      <c r="A196" s="100" t="str">
        <f>IF('Connection Table'!A196="","",'Connection Table'!A196)</f>
        <v/>
      </c>
      <c r="B196" s="101">
        <f>IFERROR(VLOOKUP(A196,'Connection Table'!$A:$H,2,0),"")</f>
        <v>0</v>
      </c>
      <c r="C196" s="102">
        <f>IFERROR(VLOOKUP(A196,'Connection Table'!A:K,11,0),"")</f>
        <v>0</v>
      </c>
      <c r="D196" s="80"/>
      <c r="E196" s="76"/>
      <c r="F196" s="76"/>
      <c r="G196" s="76"/>
      <c r="H196" s="76"/>
      <c r="I196" s="76"/>
      <c r="J196" s="76"/>
      <c r="K196" s="76"/>
      <c r="L196" s="76"/>
      <c r="M196" s="76"/>
      <c r="N196" s="76"/>
      <c r="O196" s="76"/>
      <c r="P196" s="76"/>
      <c r="Q196" s="76"/>
      <c r="R196" s="77"/>
      <c r="T196" s="86" t="e">
        <f>OR(A196="",NOT(D196=""),NOT(E196=""),NOT(G196=""),NOT(H196=""),NOT(I196=""),NOT(J196=""),NOT(K196=""),NOT(#REF!=""),NOT(L196=""),NOT(M196=""),NOT(N196=""),NOT(P196=""),NOT(#REF!=""),NOT(Q196=""),NOT(R196=""))</f>
        <v>#REF!</v>
      </c>
      <c r="U196" s="86" t="str">
        <f t="shared" si="39"/>
        <v/>
      </c>
      <c r="V196" s="86" t="str">
        <f t="shared" si="40"/>
        <v/>
      </c>
      <c r="X196" s="86" t="str">
        <f t="shared" si="53"/>
        <v/>
      </c>
      <c r="Y196" s="86" t="str">
        <f t="shared" si="54"/>
        <v/>
      </c>
      <c r="Z196" s="86" t="str">
        <f t="shared" si="55"/>
        <v/>
      </c>
      <c r="AA196" s="86" t="str">
        <f t="shared" si="56"/>
        <v/>
      </c>
      <c r="AB196" s="86" t="str">
        <f t="shared" si="57"/>
        <v/>
      </c>
      <c r="AC196" s="86" t="str">
        <f t="shared" si="46"/>
        <v/>
      </c>
      <c r="AD196" s="86" t="str">
        <f t="shared" si="47"/>
        <v/>
      </c>
      <c r="AE196" s="86" t="str">
        <f t="shared" si="48"/>
        <v/>
      </c>
      <c r="AG196" s="86" t="str">
        <f t="shared" si="49"/>
        <v/>
      </c>
      <c r="AH196" s="86" t="str">
        <f t="shared" si="50"/>
        <v/>
      </c>
      <c r="AI196" s="86" t="str">
        <f t="shared" si="51"/>
        <v/>
      </c>
      <c r="AJ196" s="86" t="str">
        <f t="shared" si="52"/>
        <v/>
      </c>
    </row>
    <row r="197" spans="1:36" ht="15.75" x14ac:dyDescent="0.25">
      <c r="A197" s="100" t="str">
        <f>IF('Connection Table'!A197="","",'Connection Table'!A197)</f>
        <v/>
      </c>
      <c r="B197" s="101">
        <f>IFERROR(VLOOKUP(A197,'Connection Table'!$A:$H,2,0),"")</f>
        <v>0</v>
      </c>
      <c r="C197" s="102">
        <f>IFERROR(VLOOKUP(A197,'Connection Table'!A:K,11,0),"")</f>
        <v>0</v>
      </c>
      <c r="D197" s="80"/>
      <c r="E197" s="76"/>
      <c r="F197" s="76"/>
      <c r="G197" s="76"/>
      <c r="H197" s="76"/>
      <c r="I197" s="76"/>
      <c r="J197" s="76"/>
      <c r="K197" s="76"/>
      <c r="L197" s="76"/>
      <c r="M197" s="76"/>
      <c r="N197" s="76"/>
      <c r="O197" s="76"/>
      <c r="P197" s="76"/>
      <c r="Q197" s="76"/>
      <c r="R197" s="77"/>
      <c r="T197" s="86" t="e">
        <f>OR(A197="",NOT(D197=""),NOT(E197=""),NOT(G197=""),NOT(H197=""),NOT(I197=""),NOT(J197=""),NOT(K197=""),NOT(#REF!=""),NOT(L197=""),NOT(M197=""),NOT(N197=""),NOT(P197=""),NOT(#REF!=""),NOT(Q197=""),NOT(R197=""))</f>
        <v>#REF!</v>
      </c>
      <c r="U197" s="86" t="str">
        <f t="shared" ref="U197:U213" si="58">IF(D197="","",CONCATENATE($B197,D$4))</f>
        <v/>
      </c>
      <c r="V197" s="86" t="str">
        <f t="shared" ref="V197:V213" si="59">IF(E197="","",CONCATENATE($B197,E$4))</f>
        <v/>
      </c>
      <c r="X197" s="86" t="str">
        <f t="shared" si="53"/>
        <v/>
      </c>
      <c r="Y197" s="86" t="str">
        <f t="shared" si="54"/>
        <v/>
      </c>
      <c r="Z197" s="86" t="str">
        <f t="shared" si="55"/>
        <v/>
      </c>
      <c r="AA197" s="86" t="str">
        <f t="shared" si="56"/>
        <v/>
      </c>
      <c r="AB197" s="86" t="str">
        <f t="shared" si="57"/>
        <v/>
      </c>
      <c r="AC197" s="86" t="str">
        <f t="shared" ref="AC197:AC213" si="60">IF(L197="","",CONCATENATE($B197,L$4))</f>
        <v/>
      </c>
      <c r="AD197" s="86" t="str">
        <f t="shared" ref="AD197:AD213" si="61">IF(M197="","",CONCATENATE($B197,M$4))</f>
        <v/>
      </c>
      <c r="AE197" s="86" t="str">
        <f t="shared" ref="AE197:AE213" si="62">IF(N197="","",CONCATENATE($B197,N$4))</f>
        <v/>
      </c>
      <c r="AG197" s="86" t="str">
        <f t="shared" ref="AG197:AG213" si="63">IF(P197="","",CONCATENATE($B197,P$4))</f>
        <v/>
      </c>
      <c r="AH197" s="86" t="str">
        <f t="shared" ref="AH197:AH213" si="64">IF(Q197="","",CONCATENATE($B197,Q$4))</f>
        <v/>
      </c>
      <c r="AI197" s="86" t="str">
        <f t="shared" ref="AI197:AI213" si="65">IF(R197="","",CONCATENATE($B197,R$4))</f>
        <v/>
      </c>
      <c r="AJ197" s="86" t="str">
        <f t="shared" ref="AJ197:AJ213" si="66">IF(S197="","",CONCATENATE($B197,S$4))</f>
        <v/>
      </c>
    </row>
    <row r="198" spans="1:36" ht="15.75" x14ac:dyDescent="0.25">
      <c r="A198" s="100" t="str">
        <f>IF('Connection Table'!A198="","",'Connection Table'!A198)</f>
        <v/>
      </c>
      <c r="B198" s="101">
        <f>IFERROR(VLOOKUP(A198,'Connection Table'!$A:$H,2,0),"")</f>
        <v>0</v>
      </c>
      <c r="C198" s="102">
        <f>IFERROR(VLOOKUP(A198,'Connection Table'!A:K,11,0),"")</f>
        <v>0</v>
      </c>
      <c r="D198" s="80"/>
      <c r="E198" s="76"/>
      <c r="F198" s="76"/>
      <c r="G198" s="76"/>
      <c r="H198" s="76"/>
      <c r="I198" s="76"/>
      <c r="J198" s="76"/>
      <c r="K198" s="76"/>
      <c r="L198" s="76"/>
      <c r="M198" s="76"/>
      <c r="N198" s="76"/>
      <c r="O198" s="76"/>
      <c r="P198" s="76"/>
      <c r="Q198" s="76"/>
      <c r="R198" s="77"/>
      <c r="T198" s="86" t="e">
        <f>OR(A198="",NOT(D198=""),NOT(E198=""),NOT(G198=""),NOT(H198=""),NOT(I198=""),NOT(J198=""),NOT(K198=""),NOT(#REF!=""),NOT(L198=""),NOT(M198=""),NOT(N198=""),NOT(P198=""),NOT(#REF!=""),NOT(Q198=""),NOT(R198=""))</f>
        <v>#REF!</v>
      </c>
      <c r="U198" s="86" t="str">
        <f t="shared" si="58"/>
        <v/>
      </c>
      <c r="V198" s="86" t="str">
        <f t="shared" si="59"/>
        <v/>
      </c>
      <c r="X198" s="86" t="str">
        <f t="shared" ref="X198:X213" si="67">IF(G198="","",CONCATENATE($B198,G$4))</f>
        <v/>
      </c>
      <c r="Y198" s="86" t="str">
        <f t="shared" ref="Y198:Y213" si="68">IF(H198="","",CONCATENATE($B198,H$4))</f>
        <v/>
      </c>
      <c r="Z198" s="86" t="str">
        <f t="shared" ref="Z198:Z213" si="69">IF(I198="","",CONCATENATE($B198,I$4))</f>
        <v/>
      </c>
      <c r="AA198" s="86" t="str">
        <f t="shared" ref="AA198:AA213" si="70">IF(J198="","",CONCATENATE($B198,J$4))</f>
        <v/>
      </c>
      <c r="AB198" s="86" t="str">
        <f t="shared" ref="AB198:AB213" si="71">IF(K198="","",CONCATENATE($B198,K$4))</f>
        <v/>
      </c>
      <c r="AC198" s="86" t="str">
        <f t="shared" si="60"/>
        <v/>
      </c>
      <c r="AD198" s="86" t="str">
        <f t="shared" si="61"/>
        <v/>
      </c>
      <c r="AE198" s="86" t="str">
        <f t="shared" si="62"/>
        <v/>
      </c>
      <c r="AG198" s="86" t="str">
        <f t="shared" si="63"/>
        <v/>
      </c>
      <c r="AH198" s="86" t="str">
        <f t="shared" si="64"/>
        <v/>
      </c>
      <c r="AI198" s="86" t="str">
        <f t="shared" si="65"/>
        <v/>
      </c>
      <c r="AJ198" s="86" t="str">
        <f t="shared" si="66"/>
        <v/>
      </c>
    </row>
    <row r="199" spans="1:36" ht="15.75" x14ac:dyDescent="0.25">
      <c r="A199" s="100" t="str">
        <f>IF('Connection Table'!A199="","",'Connection Table'!A199)</f>
        <v/>
      </c>
      <c r="B199" s="101">
        <f>IFERROR(VLOOKUP(A199,'Connection Table'!$A:$H,2,0),"")</f>
        <v>0</v>
      </c>
      <c r="C199" s="102">
        <f>IFERROR(VLOOKUP(A199,'Connection Table'!A:K,11,0),"")</f>
        <v>0</v>
      </c>
      <c r="D199" s="80"/>
      <c r="E199" s="76"/>
      <c r="F199" s="76"/>
      <c r="G199" s="76"/>
      <c r="H199" s="76"/>
      <c r="I199" s="76"/>
      <c r="J199" s="76"/>
      <c r="K199" s="76"/>
      <c r="L199" s="76"/>
      <c r="M199" s="76"/>
      <c r="N199" s="76"/>
      <c r="O199" s="76"/>
      <c r="P199" s="76"/>
      <c r="Q199" s="76"/>
      <c r="R199" s="77"/>
      <c r="T199" s="86" t="e">
        <f>OR(A199="",NOT(D199=""),NOT(E199=""),NOT(G199=""),NOT(H199=""),NOT(I199=""),NOT(J199=""),NOT(K199=""),NOT(#REF!=""),NOT(L199=""),NOT(M199=""),NOT(N199=""),NOT(P199=""),NOT(#REF!=""),NOT(Q199=""),NOT(R199=""))</f>
        <v>#REF!</v>
      </c>
      <c r="U199" s="86" t="str">
        <f t="shared" si="58"/>
        <v/>
      </c>
      <c r="V199" s="86" t="str">
        <f t="shared" si="59"/>
        <v/>
      </c>
      <c r="X199" s="86" t="str">
        <f t="shared" si="67"/>
        <v/>
      </c>
      <c r="Y199" s="86" t="str">
        <f t="shared" si="68"/>
        <v/>
      </c>
      <c r="Z199" s="86" t="str">
        <f t="shared" si="69"/>
        <v/>
      </c>
      <c r="AA199" s="86" t="str">
        <f t="shared" si="70"/>
        <v/>
      </c>
      <c r="AB199" s="86" t="str">
        <f t="shared" si="71"/>
        <v/>
      </c>
      <c r="AC199" s="86" t="str">
        <f t="shared" si="60"/>
        <v/>
      </c>
      <c r="AD199" s="86" t="str">
        <f t="shared" si="61"/>
        <v/>
      </c>
      <c r="AE199" s="86" t="str">
        <f t="shared" si="62"/>
        <v/>
      </c>
      <c r="AG199" s="86" t="str">
        <f t="shared" si="63"/>
        <v/>
      </c>
      <c r="AH199" s="86" t="str">
        <f t="shared" si="64"/>
        <v/>
      </c>
      <c r="AI199" s="86" t="str">
        <f t="shared" si="65"/>
        <v/>
      </c>
      <c r="AJ199" s="86" t="str">
        <f t="shared" si="66"/>
        <v/>
      </c>
    </row>
    <row r="200" spans="1:36" ht="15.75" x14ac:dyDescent="0.25">
      <c r="A200" s="100" t="str">
        <f>IF('Connection Table'!A200="","",'Connection Table'!A200)</f>
        <v/>
      </c>
      <c r="B200" s="101">
        <f>IFERROR(VLOOKUP(A200,'Connection Table'!$A:$H,2,0),"")</f>
        <v>0</v>
      </c>
      <c r="C200" s="102">
        <f>IFERROR(VLOOKUP(A200,'Connection Table'!A:K,11,0),"")</f>
        <v>0</v>
      </c>
      <c r="D200" s="80"/>
      <c r="E200" s="76"/>
      <c r="F200" s="76"/>
      <c r="G200" s="76"/>
      <c r="H200" s="76"/>
      <c r="I200" s="76"/>
      <c r="J200" s="76"/>
      <c r="K200" s="76"/>
      <c r="L200" s="76"/>
      <c r="M200" s="76"/>
      <c r="N200" s="76"/>
      <c r="O200" s="76"/>
      <c r="P200" s="76"/>
      <c r="Q200" s="76"/>
      <c r="R200" s="77"/>
      <c r="T200" s="86" t="e">
        <f>OR(A200="",NOT(D200=""),NOT(E200=""),NOT(G200=""),NOT(H200=""),NOT(I200=""),NOT(J200=""),NOT(K200=""),NOT(#REF!=""),NOT(L200=""),NOT(M200=""),NOT(N200=""),NOT(P200=""),NOT(#REF!=""),NOT(Q200=""),NOT(R200=""))</f>
        <v>#REF!</v>
      </c>
      <c r="U200" s="86" t="str">
        <f t="shared" si="58"/>
        <v/>
      </c>
      <c r="V200" s="86" t="str">
        <f t="shared" si="59"/>
        <v/>
      </c>
      <c r="X200" s="86" t="str">
        <f t="shared" si="67"/>
        <v/>
      </c>
      <c r="Y200" s="86" t="str">
        <f t="shared" si="68"/>
        <v/>
      </c>
      <c r="Z200" s="86" t="str">
        <f t="shared" si="69"/>
        <v/>
      </c>
      <c r="AA200" s="86" t="str">
        <f t="shared" si="70"/>
        <v/>
      </c>
      <c r="AB200" s="86" t="str">
        <f t="shared" si="71"/>
        <v/>
      </c>
      <c r="AC200" s="86" t="str">
        <f t="shared" si="60"/>
        <v/>
      </c>
      <c r="AD200" s="86" t="str">
        <f t="shared" si="61"/>
        <v/>
      </c>
      <c r="AE200" s="86" t="str">
        <f t="shared" si="62"/>
        <v/>
      </c>
      <c r="AG200" s="86" t="str">
        <f t="shared" si="63"/>
        <v/>
      </c>
      <c r="AH200" s="86" t="str">
        <f t="shared" si="64"/>
        <v/>
      </c>
      <c r="AI200" s="86" t="str">
        <f t="shared" si="65"/>
        <v/>
      </c>
      <c r="AJ200" s="86" t="str">
        <f t="shared" si="66"/>
        <v/>
      </c>
    </row>
    <row r="201" spans="1:36" ht="15.75" x14ac:dyDescent="0.25">
      <c r="A201" s="100" t="str">
        <f>IF('Connection Table'!A201="","",'Connection Table'!A201)</f>
        <v/>
      </c>
      <c r="B201" s="101">
        <f>IFERROR(VLOOKUP(A201,'Connection Table'!$A:$H,2,0),"")</f>
        <v>0</v>
      </c>
      <c r="C201" s="102">
        <f>IFERROR(VLOOKUP(A201,'Connection Table'!A:K,11,0),"")</f>
        <v>0</v>
      </c>
      <c r="D201" s="80"/>
      <c r="E201" s="76"/>
      <c r="F201" s="76"/>
      <c r="G201" s="76"/>
      <c r="H201" s="76"/>
      <c r="I201" s="76"/>
      <c r="J201" s="76"/>
      <c r="K201" s="76"/>
      <c r="L201" s="76"/>
      <c r="M201" s="76"/>
      <c r="N201" s="76"/>
      <c r="O201" s="76"/>
      <c r="P201" s="76"/>
      <c r="Q201" s="76"/>
      <c r="R201" s="77"/>
      <c r="T201" s="86" t="e">
        <f>OR(A201="",NOT(D201=""),NOT(E201=""),NOT(G201=""),NOT(H201=""),NOT(I201=""),NOT(J201=""),NOT(K201=""),NOT(#REF!=""),NOT(L201=""),NOT(M201=""),NOT(N201=""),NOT(P201=""),NOT(#REF!=""),NOT(Q201=""),NOT(R201=""))</f>
        <v>#REF!</v>
      </c>
      <c r="U201" s="86" t="str">
        <f t="shared" si="58"/>
        <v/>
      </c>
      <c r="V201" s="86" t="str">
        <f t="shared" si="59"/>
        <v/>
      </c>
      <c r="X201" s="86" t="str">
        <f t="shared" si="67"/>
        <v/>
      </c>
      <c r="Y201" s="86" t="str">
        <f t="shared" si="68"/>
        <v/>
      </c>
      <c r="Z201" s="86" t="str">
        <f t="shared" si="69"/>
        <v/>
      </c>
      <c r="AA201" s="86" t="str">
        <f t="shared" si="70"/>
        <v/>
      </c>
      <c r="AB201" s="86" t="str">
        <f t="shared" si="71"/>
        <v/>
      </c>
      <c r="AC201" s="86" t="str">
        <f t="shared" si="60"/>
        <v/>
      </c>
      <c r="AD201" s="86" t="str">
        <f t="shared" si="61"/>
        <v/>
      </c>
      <c r="AE201" s="86" t="str">
        <f t="shared" si="62"/>
        <v/>
      </c>
      <c r="AG201" s="86" t="str">
        <f t="shared" si="63"/>
        <v/>
      </c>
      <c r="AH201" s="86" t="str">
        <f t="shared" si="64"/>
        <v/>
      </c>
      <c r="AI201" s="86" t="str">
        <f t="shared" si="65"/>
        <v/>
      </c>
      <c r="AJ201" s="86" t="str">
        <f t="shared" si="66"/>
        <v/>
      </c>
    </row>
    <row r="202" spans="1:36" ht="15.75" x14ac:dyDescent="0.25">
      <c r="A202" s="100" t="str">
        <f>IF('Connection Table'!A202="","",'Connection Table'!A202)</f>
        <v/>
      </c>
      <c r="B202" s="101">
        <f>IFERROR(VLOOKUP(A202,'Connection Table'!$A:$H,2,0),"")</f>
        <v>0</v>
      </c>
      <c r="C202" s="102">
        <f>IFERROR(VLOOKUP(A202,'Connection Table'!A:K,11,0),"")</f>
        <v>0</v>
      </c>
      <c r="D202" s="80"/>
      <c r="E202" s="76"/>
      <c r="F202" s="76"/>
      <c r="G202" s="76"/>
      <c r="H202" s="76"/>
      <c r="I202" s="76"/>
      <c r="J202" s="76"/>
      <c r="K202" s="76"/>
      <c r="L202" s="76"/>
      <c r="M202" s="76"/>
      <c r="N202" s="76"/>
      <c r="O202" s="76"/>
      <c r="P202" s="76"/>
      <c r="Q202" s="76"/>
      <c r="R202" s="77"/>
      <c r="T202" s="86" t="e">
        <f>OR(A202="",NOT(D202=""),NOT(E202=""),NOT(G202=""),NOT(H202=""),NOT(I202=""),NOT(J202=""),NOT(K202=""),NOT(#REF!=""),NOT(L202=""),NOT(M202=""),NOT(N202=""),NOT(P202=""),NOT(#REF!=""),NOT(Q202=""),NOT(R202=""))</f>
        <v>#REF!</v>
      </c>
      <c r="U202" s="86" t="str">
        <f t="shared" si="58"/>
        <v/>
      </c>
      <c r="V202" s="86" t="str">
        <f t="shared" si="59"/>
        <v/>
      </c>
      <c r="X202" s="86" t="str">
        <f t="shared" si="67"/>
        <v/>
      </c>
      <c r="Y202" s="86" t="str">
        <f t="shared" si="68"/>
        <v/>
      </c>
      <c r="Z202" s="86" t="str">
        <f t="shared" si="69"/>
        <v/>
      </c>
      <c r="AA202" s="86" t="str">
        <f t="shared" si="70"/>
        <v/>
      </c>
      <c r="AB202" s="86" t="str">
        <f t="shared" si="71"/>
        <v/>
      </c>
      <c r="AC202" s="86" t="str">
        <f t="shared" si="60"/>
        <v/>
      </c>
      <c r="AD202" s="86" t="str">
        <f t="shared" si="61"/>
        <v/>
      </c>
      <c r="AE202" s="86" t="str">
        <f t="shared" si="62"/>
        <v/>
      </c>
      <c r="AG202" s="86" t="str">
        <f t="shared" si="63"/>
        <v/>
      </c>
      <c r="AH202" s="86" t="str">
        <f t="shared" si="64"/>
        <v/>
      </c>
      <c r="AI202" s="86" t="str">
        <f t="shared" si="65"/>
        <v/>
      </c>
      <c r="AJ202" s="86" t="str">
        <f t="shared" si="66"/>
        <v/>
      </c>
    </row>
    <row r="203" spans="1:36" ht="15.75" x14ac:dyDescent="0.25">
      <c r="A203" s="100" t="str">
        <f>IF('Connection Table'!A203="","",'Connection Table'!A203)</f>
        <v/>
      </c>
      <c r="B203" s="101">
        <f>IFERROR(VLOOKUP(A203,'Connection Table'!$A:$H,2,0),"")</f>
        <v>0</v>
      </c>
      <c r="C203" s="102">
        <f>IFERROR(VLOOKUP(A203,'Connection Table'!A:K,11,0),"")</f>
        <v>0</v>
      </c>
      <c r="D203" s="80"/>
      <c r="E203" s="76"/>
      <c r="F203" s="76"/>
      <c r="G203" s="76"/>
      <c r="H203" s="76"/>
      <c r="I203" s="76"/>
      <c r="J203" s="76"/>
      <c r="K203" s="76"/>
      <c r="L203" s="76"/>
      <c r="M203" s="76"/>
      <c r="N203" s="76"/>
      <c r="O203" s="76"/>
      <c r="P203" s="76"/>
      <c r="Q203" s="76"/>
      <c r="R203" s="77"/>
      <c r="T203" s="86" t="e">
        <f>OR(A203="",NOT(D203=""),NOT(E203=""),NOT(G203=""),NOT(H203=""),NOT(I203=""),NOT(J203=""),NOT(K203=""),NOT(#REF!=""),NOT(L203=""),NOT(M203=""),NOT(N203=""),NOT(P203=""),NOT(#REF!=""),NOT(Q203=""),NOT(R203=""))</f>
        <v>#REF!</v>
      </c>
      <c r="U203" s="86" t="str">
        <f t="shared" si="58"/>
        <v/>
      </c>
      <c r="V203" s="86" t="str">
        <f t="shared" si="59"/>
        <v/>
      </c>
      <c r="X203" s="86" t="str">
        <f t="shared" si="67"/>
        <v/>
      </c>
      <c r="Y203" s="86" t="str">
        <f t="shared" si="68"/>
        <v/>
      </c>
      <c r="Z203" s="86" t="str">
        <f t="shared" si="69"/>
        <v/>
      </c>
      <c r="AA203" s="86" t="str">
        <f t="shared" si="70"/>
        <v/>
      </c>
      <c r="AB203" s="86" t="str">
        <f t="shared" si="71"/>
        <v/>
      </c>
      <c r="AC203" s="86" t="str">
        <f t="shared" si="60"/>
        <v/>
      </c>
      <c r="AD203" s="86" t="str">
        <f t="shared" si="61"/>
        <v/>
      </c>
      <c r="AE203" s="86" t="str">
        <f t="shared" si="62"/>
        <v/>
      </c>
      <c r="AG203" s="86" t="str">
        <f t="shared" si="63"/>
        <v/>
      </c>
      <c r="AH203" s="86" t="str">
        <f t="shared" si="64"/>
        <v/>
      </c>
      <c r="AI203" s="86" t="str">
        <f t="shared" si="65"/>
        <v/>
      </c>
      <c r="AJ203" s="86" t="str">
        <f t="shared" si="66"/>
        <v/>
      </c>
    </row>
    <row r="204" spans="1:36" ht="15.75" x14ac:dyDescent="0.25">
      <c r="A204" s="100" t="str">
        <f>IF('Connection Table'!A204="","",'Connection Table'!A204)</f>
        <v/>
      </c>
      <c r="B204" s="101">
        <f>IFERROR(VLOOKUP(A204,'Connection Table'!$A:$H,2,0),"")</f>
        <v>0</v>
      </c>
      <c r="C204" s="102">
        <f>IFERROR(VLOOKUP(A204,'Connection Table'!A:K,11,0),"")</f>
        <v>0</v>
      </c>
      <c r="D204" s="80"/>
      <c r="E204" s="76"/>
      <c r="F204" s="76"/>
      <c r="G204" s="76"/>
      <c r="H204" s="76"/>
      <c r="I204" s="76"/>
      <c r="J204" s="76"/>
      <c r="K204" s="76"/>
      <c r="L204" s="76"/>
      <c r="M204" s="76"/>
      <c r="N204" s="76"/>
      <c r="O204" s="76"/>
      <c r="P204" s="76"/>
      <c r="Q204" s="76"/>
      <c r="R204" s="77"/>
      <c r="T204" s="86" t="e">
        <f>OR(A204="",NOT(D204=""),NOT(E204=""),NOT(G204=""),NOT(H204=""),NOT(I204=""),NOT(J204=""),NOT(K204=""),NOT(#REF!=""),NOT(L204=""),NOT(M204=""),NOT(N204=""),NOT(P204=""),NOT(#REF!=""),NOT(Q204=""),NOT(R204=""))</f>
        <v>#REF!</v>
      </c>
      <c r="U204" s="86" t="str">
        <f t="shared" si="58"/>
        <v/>
      </c>
      <c r="V204" s="86" t="str">
        <f t="shared" si="59"/>
        <v/>
      </c>
      <c r="X204" s="86" t="str">
        <f t="shared" si="67"/>
        <v/>
      </c>
      <c r="Y204" s="86" t="str">
        <f t="shared" si="68"/>
        <v/>
      </c>
      <c r="Z204" s="86" t="str">
        <f t="shared" si="69"/>
        <v/>
      </c>
      <c r="AA204" s="86" t="str">
        <f t="shared" si="70"/>
        <v/>
      </c>
      <c r="AB204" s="86" t="str">
        <f t="shared" si="71"/>
        <v/>
      </c>
      <c r="AC204" s="86" t="str">
        <f t="shared" si="60"/>
        <v/>
      </c>
      <c r="AD204" s="86" t="str">
        <f t="shared" si="61"/>
        <v/>
      </c>
      <c r="AE204" s="86" t="str">
        <f t="shared" si="62"/>
        <v/>
      </c>
      <c r="AG204" s="86" t="str">
        <f t="shared" si="63"/>
        <v/>
      </c>
      <c r="AH204" s="86" t="str">
        <f t="shared" si="64"/>
        <v/>
      </c>
      <c r="AI204" s="86" t="str">
        <f t="shared" si="65"/>
        <v/>
      </c>
      <c r="AJ204" s="86" t="str">
        <f t="shared" si="66"/>
        <v/>
      </c>
    </row>
    <row r="205" spans="1:36" ht="15.75" x14ac:dyDescent="0.25">
      <c r="A205" s="100" t="str">
        <f>IF('Connection Table'!A205="","",'Connection Table'!A205)</f>
        <v/>
      </c>
      <c r="B205" s="101">
        <f>IFERROR(VLOOKUP(A205,'Connection Table'!$A:$H,2,0),"")</f>
        <v>0</v>
      </c>
      <c r="C205" s="102">
        <f>IFERROR(VLOOKUP(A205,'Connection Table'!A:K,11,0),"")</f>
        <v>0</v>
      </c>
      <c r="D205" s="80"/>
      <c r="E205" s="76"/>
      <c r="F205" s="76"/>
      <c r="G205" s="76"/>
      <c r="H205" s="76"/>
      <c r="I205" s="76"/>
      <c r="J205" s="76"/>
      <c r="K205" s="76"/>
      <c r="L205" s="76"/>
      <c r="M205" s="76"/>
      <c r="N205" s="76"/>
      <c r="O205" s="76"/>
      <c r="P205" s="76"/>
      <c r="Q205" s="76"/>
      <c r="R205" s="77"/>
      <c r="T205" s="86" t="e">
        <f>OR(A205="",NOT(D205=""),NOT(E205=""),NOT(G205=""),NOT(H205=""),NOT(I205=""),NOT(J205=""),NOT(K205=""),NOT(#REF!=""),NOT(L205=""),NOT(M205=""),NOT(N205=""),NOT(P205=""),NOT(#REF!=""),NOT(Q205=""),NOT(R205=""))</f>
        <v>#REF!</v>
      </c>
      <c r="U205" s="86" t="str">
        <f t="shared" si="58"/>
        <v/>
      </c>
      <c r="V205" s="86" t="str">
        <f t="shared" si="59"/>
        <v/>
      </c>
      <c r="X205" s="86" t="str">
        <f t="shared" si="67"/>
        <v/>
      </c>
      <c r="Y205" s="86" t="str">
        <f t="shared" si="68"/>
        <v/>
      </c>
      <c r="Z205" s="86" t="str">
        <f t="shared" si="69"/>
        <v/>
      </c>
      <c r="AA205" s="86" t="str">
        <f t="shared" si="70"/>
        <v/>
      </c>
      <c r="AB205" s="86" t="str">
        <f t="shared" si="71"/>
        <v/>
      </c>
      <c r="AC205" s="86" t="str">
        <f t="shared" si="60"/>
        <v/>
      </c>
      <c r="AD205" s="86" t="str">
        <f t="shared" si="61"/>
        <v/>
      </c>
      <c r="AE205" s="86" t="str">
        <f t="shared" si="62"/>
        <v/>
      </c>
      <c r="AG205" s="86" t="str">
        <f t="shared" si="63"/>
        <v/>
      </c>
      <c r="AH205" s="86" t="str">
        <f t="shared" si="64"/>
        <v/>
      </c>
      <c r="AI205" s="86" t="str">
        <f t="shared" si="65"/>
        <v/>
      </c>
      <c r="AJ205" s="86" t="str">
        <f t="shared" si="66"/>
        <v/>
      </c>
    </row>
    <row r="206" spans="1:36" ht="15.75" x14ac:dyDescent="0.25">
      <c r="A206" s="100" t="str">
        <f>IF('Connection Table'!A206="","",'Connection Table'!A206)</f>
        <v/>
      </c>
      <c r="B206" s="101">
        <f>IFERROR(VLOOKUP(A206,'Connection Table'!$A:$H,2,0),"")</f>
        <v>0</v>
      </c>
      <c r="C206" s="102">
        <f>IFERROR(VLOOKUP(A206,'Connection Table'!A:K,11,0),"")</f>
        <v>0</v>
      </c>
      <c r="D206" s="80"/>
      <c r="E206" s="76"/>
      <c r="F206" s="76"/>
      <c r="G206" s="76"/>
      <c r="H206" s="76"/>
      <c r="I206" s="76"/>
      <c r="J206" s="76"/>
      <c r="K206" s="76"/>
      <c r="L206" s="76"/>
      <c r="M206" s="76"/>
      <c r="N206" s="76"/>
      <c r="O206" s="76"/>
      <c r="P206" s="76"/>
      <c r="Q206" s="76"/>
      <c r="R206" s="77"/>
      <c r="T206" s="86" t="e">
        <f>OR(A206="",NOT(D206=""),NOT(E206=""),NOT(G206=""),NOT(H206=""),NOT(I206=""),NOT(J206=""),NOT(K206=""),NOT(#REF!=""),NOT(L206=""),NOT(M206=""),NOT(N206=""),NOT(P206=""),NOT(#REF!=""),NOT(Q206=""),NOT(R206=""))</f>
        <v>#REF!</v>
      </c>
      <c r="U206" s="86" t="str">
        <f t="shared" si="58"/>
        <v/>
      </c>
      <c r="V206" s="86" t="str">
        <f t="shared" si="59"/>
        <v/>
      </c>
      <c r="X206" s="86" t="str">
        <f t="shared" si="67"/>
        <v/>
      </c>
      <c r="Y206" s="86" t="str">
        <f t="shared" si="68"/>
        <v/>
      </c>
      <c r="Z206" s="86" t="str">
        <f t="shared" si="69"/>
        <v/>
      </c>
      <c r="AA206" s="86" t="str">
        <f t="shared" si="70"/>
        <v/>
      </c>
      <c r="AB206" s="86" t="str">
        <f t="shared" si="71"/>
        <v/>
      </c>
      <c r="AC206" s="86" t="str">
        <f t="shared" si="60"/>
        <v/>
      </c>
      <c r="AD206" s="86" t="str">
        <f t="shared" si="61"/>
        <v/>
      </c>
      <c r="AE206" s="86" t="str">
        <f t="shared" si="62"/>
        <v/>
      </c>
      <c r="AG206" s="86" t="str">
        <f t="shared" si="63"/>
        <v/>
      </c>
      <c r="AH206" s="86" t="str">
        <f t="shared" si="64"/>
        <v/>
      </c>
      <c r="AI206" s="86" t="str">
        <f t="shared" si="65"/>
        <v/>
      </c>
      <c r="AJ206" s="86" t="str">
        <f t="shared" si="66"/>
        <v/>
      </c>
    </row>
    <row r="207" spans="1:36" ht="15.75" x14ac:dyDescent="0.25">
      <c r="A207" s="100" t="str">
        <f>IF('Connection Table'!A207="","",'Connection Table'!A207)</f>
        <v/>
      </c>
      <c r="B207" s="101" t="s">
        <v>17</v>
      </c>
      <c r="C207" s="102">
        <f>IFERROR(VLOOKUP(A207,'Connection Table'!A:K,11,0),"")</f>
        <v>0</v>
      </c>
      <c r="D207" s="80"/>
      <c r="E207" s="76"/>
      <c r="F207" s="76"/>
      <c r="G207" s="76"/>
      <c r="H207" s="76"/>
      <c r="I207" s="76"/>
      <c r="J207" s="76"/>
      <c r="K207" s="76"/>
      <c r="L207" s="76"/>
      <c r="M207" s="76"/>
      <c r="N207" s="76"/>
      <c r="O207" s="76"/>
      <c r="P207" s="76"/>
      <c r="Q207" s="76"/>
      <c r="R207" s="77"/>
      <c r="T207" s="86" t="e">
        <f>OR(A207="",NOT(D207=""),NOT(E207=""),NOT(G207=""),NOT(H207=""),NOT(I207=""),NOT(J207=""),NOT(K207=""),NOT(#REF!=""),NOT(L207=""),NOT(M207=""),NOT(N207=""),NOT(P207=""),NOT(#REF!=""),NOT(Q207=""),NOT(R207=""))</f>
        <v>#REF!</v>
      </c>
      <c r="U207" s="86" t="str">
        <f t="shared" si="58"/>
        <v/>
      </c>
      <c r="V207" s="86" t="str">
        <f t="shared" si="59"/>
        <v/>
      </c>
      <c r="X207" s="86" t="str">
        <f t="shared" si="67"/>
        <v/>
      </c>
      <c r="Y207" s="86" t="str">
        <f t="shared" si="68"/>
        <v/>
      </c>
      <c r="Z207" s="86" t="str">
        <f t="shared" si="69"/>
        <v/>
      </c>
      <c r="AA207" s="86" t="str">
        <f t="shared" si="70"/>
        <v/>
      </c>
      <c r="AB207" s="86" t="str">
        <f t="shared" si="71"/>
        <v/>
      </c>
      <c r="AC207" s="86" t="str">
        <f t="shared" si="60"/>
        <v/>
      </c>
      <c r="AD207" s="86" t="str">
        <f t="shared" si="61"/>
        <v/>
      </c>
      <c r="AE207" s="86" t="str">
        <f t="shared" si="62"/>
        <v/>
      </c>
      <c r="AG207" s="86" t="str">
        <f t="shared" si="63"/>
        <v/>
      </c>
      <c r="AH207" s="86" t="str">
        <f t="shared" si="64"/>
        <v/>
      </c>
      <c r="AI207" s="86" t="str">
        <f t="shared" si="65"/>
        <v/>
      </c>
      <c r="AJ207" s="86" t="str">
        <f t="shared" si="66"/>
        <v/>
      </c>
    </row>
    <row r="208" spans="1:36" ht="15.75" x14ac:dyDescent="0.25">
      <c r="A208" s="100" t="str">
        <f>IF('Connection Table'!A208="","",'Connection Table'!A208)</f>
        <v/>
      </c>
      <c r="B208" s="101" t="s">
        <v>124</v>
      </c>
      <c r="C208" s="102">
        <f>IFERROR(VLOOKUP(A208,'Connection Table'!A:K,11,0),"")</f>
        <v>0</v>
      </c>
      <c r="D208" s="80"/>
      <c r="E208" s="76"/>
      <c r="F208" s="76"/>
      <c r="G208" s="76"/>
      <c r="H208" s="76"/>
      <c r="I208" s="76"/>
      <c r="J208" s="76"/>
      <c r="K208" s="76"/>
      <c r="L208" s="76"/>
      <c r="M208" s="76"/>
      <c r="N208" s="76"/>
      <c r="O208" s="76"/>
      <c r="P208" s="76"/>
      <c r="Q208" s="76"/>
      <c r="R208" s="77"/>
      <c r="T208" s="86" t="e">
        <f>OR(A208="",NOT(D208=""),NOT(E208=""),NOT(G208=""),NOT(H208=""),NOT(I208=""),NOT(J208=""),NOT(K208=""),NOT(#REF!=""),NOT(L208=""),NOT(M208=""),NOT(N208=""),NOT(P208=""),NOT(#REF!=""),NOT(Q208=""),NOT(R208=""))</f>
        <v>#REF!</v>
      </c>
      <c r="U208" s="86" t="str">
        <f t="shared" si="58"/>
        <v/>
      </c>
      <c r="V208" s="86" t="str">
        <f t="shared" si="59"/>
        <v/>
      </c>
      <c r="X208" s="86" t="str">
        <f t="shared" si="67"/>
        <v/>
      </c>
      <c r="Y208" s="86" t="str">
        <f t="shared" si="68"/>
        <v/>
      </c>
      <c r="Z208" s="86" t="str">
        <f t="shared" si="69"/>
        <v/>
      </c>
      <c r="AA208" s="86" t="str">
        <f t="shared" si="70"/>
        <v/>
      </c>
      <c r="AB208" s="86" t="str">
        <f t="shared" si="71"/>
        <v/>
      </c>
      <c r="AC208" s="86" t="str">
        <f t="shared" si="60"/>
        <v/>
      </c>
      <c r="AD208" s="86" t="str">
        <f t="shared" si="61"/>
        <v/>
      </c>
      <c r="AE208" s="86" t="str">
        <f t="shared" si="62"/>
        <v/>
      </c>
      <c r="AG208" s="86" t="str">
        <f t="shared" si="63"/>
        <v/>
      </c>
      <c r="AH208" s="86" t="str">
        <f t="shared" si="64"/>
        <v/>
      </c>
      <c r="AI208" s="86" t="str">
        <f t="shared" si="65"/>
        <v/>
      </c>
      <c r="AJ208" s="86" t="str">
        <f t="shared" si="66"/>
        <v/>
      </c>
    </row>
    <row r="209" spans="1:36" ht="15.75" x14ac:dyDescent="0.25">
      <c r="A209" s="100" t="str">
        <f>IF('Connection Table'!A209="","",'Connection Table'!A209)</f>
        <v/>
      </c>
      <c r="B209" s="101" t="s">
        <v>125</v>
      </c>
      <c r="C209" s="102">
        <f>IFERROR(VLOOKUP(A209,'Connection Table'!A:K,11,0),"")</f>
        <v>0</v>
      </c>
      <c r="D209" s="80"/>
      <c r="E209" s="76"/>
      <c r="F209" s="76"/>
      <c r="G209" s="76"/>
      <c r="H209" s="76"/>
      <c r="I209" s="76"/>
      <c r="J209" s="76"/>
      <c r="K209" s="76"/>
      <c r="L209" s="76"/>
      <c r="M209" s="76"/>
      <c r="N209" s="76"/>
      <c r="O209" s="76"/>
      <c r="P209" s="76"/>
      <c r="Q209" s="76"/>
      <c r="R209" s="77"/>
      <c r="T209" s="86" t="e">
        <f>OR(A209="",NOT(D209=""),NOT(E209=""),NOT(G209=""),NOT(H209=""),NOT(I209=""),NOT(J209=""),NOT(K209=""),NOT(#REF!=""),NOT(L209=""),NOT(M209=""),NOT(N209=""),NOT(P209=""),NOT(#REF!=""),NOT(Q209=""),NOT(R209=""))</f>
        <v>#REF!</v>
      </c>
      <c r="U209" s="86" t="str">
        <f t="shared" si="58"/>
        <v/>
      </c>
      <c r="V209" s="86" t="str">
        <f t="shared" si="59"/>
        <v/>
      </c>
      <c r="X209" s="86" t="str">
        <f t="shared" si="67"/>
        <v/>
      </c>
      <c r="Y209" s="86" t="str">
        <f t="shared" si="68"/>
        <v/>
      </c>
      <c r="Z209" s="86" t="str">
        <f t="shared" si="69"/>
        <v/>
      </c>
      <c r="AA209" s="86" t="str">
        <f t="shared" si="70"/>
        <v/>
      </c>
      <c r="AB209" s="86" t="str">
        <f t="shared" si="71"/>
        <v/>
      </c>
      <c r="AC209" s="86" t="str">
        <f t="shared" si="60"/>
        <v/>
      </c>
      <c r="AD209" s="86" t="str">
        <f t="shared" si="61"/>
        <v/>
      </c>
      <c r="AE209" s="86" t="str">
        <f t="shared" si="62"/>
        <v/>
      </c>
      <c r="AG209" s="86" t="str">
        <f t="shared" si="63"/>
        <v/>
      </c>
      <c r="AH209" s="86" t="str">
        <f t="shared" si="64"/>
        <v/>
      </c>
      <c r="AI209" s="86" t="str">
        <f t="shared" si="65"/>
        <v/>
      </c>
      <c r="AJ209" s="86" t="str">
        <f t="shared" si="66"/>
        <v/>
      </c>
    </row>
    <row r="210" spans="1:36" ht="15.75" x14ac:dyDescent="0.25">
      <c r="A210" s="100" t="str">
        <f>IF('Connection Table'!A210="","",'Connection Table'!A210)</f>
        <v/>
      </c>
      <c r="B210" s="101">
        <f>IFERROR(VLOOKUP(A210,'Connection Table'!$A:$H,2,0),"")</f>
        <v>0</v>
      </c>
      <c r="C210" s="102">
        <f>IFERROR(VLOOKUP(A210,'Connection Table'!A:K,11,0),"")</f>
        <v>0</v>
      </c>
      <c r="D210" s="80"/>
      <c r="E210" s="76"/>
      <c r="F210" s="76"/>
      <c r="G210" s="76"/>
      <c r="H210" s="76"/>
      <c r="I210" s="76"/>
      <c r="J210" s="76"/>
      <c r="K210" s="76"/>
      <c r="L210" s="76"/>
      <c r="M210" s="76"/>
      <c r="N210" s="76"/>
      <c r="O210" s="76"/>
      <c r="P210" s="76"/>
      <c r="Q210" s="76"/>
      <c r="R210" s="77"/>
      <c r="T210" s="86" t="e">
        <f>OR(A210="",NOT(D210=""),NOT(E210=""),NOT(G210=""),NOT(H210=""),NOT(I210=""),NOT(J210=""),NOT(K210=""),NOT(#REF!=""),NOT(L210=""),NOT(M210=""),NOT(N210=""),NOT(P210=""),NOT(#REF!=""),NOT(Q210=""),NOT(R210=""))</f>
        <v>#REF!</v>
      </c>
      <c r="U210" s="86" t="str">
        <f t="shared" si="58"/>
        <v/>
      </c>
      <c r="V210" s="86" t="str">
        <f t="shared" si="59"/>
        <v/>
      </c>
      <c r="X210" s="86" t="str">
        <f t="shared" si="67"/>
        <v/>
      </c>
      <c r="Y210" s="86" t="str">
        <f t="shared" si="68"/>
        <v/>
      </c>
      <c r="Z210" s="86" t="str">
        <f t="shared" si="69"/>
        <v/>
      </c>
      <c r="AA210" s="86" t="str">
        <f t="shared" si="70"/>
        <v/>
      </c>
      <c r="AB210" s="86" t="str">
        <f t="shared" si="71"/>
        <v/>
      </c>
      <c r="AC210" s="86" t="str">
        <f t="shared" si="60"/>
        <v/>
      </c>
      <c r="AD210" s="86" t="str">
        <f t="shared" si="61"/>
        <v/>
      </c>
      <c r="AE210" s="86" t="str">
        <f t="shared" si="62"/>
        <v/>
      </c>
      <c r="AG210" s="86" t="str">
        <f t="shared" si="63"/>
        <v/>
      </c>
      <c r="AH210" s="86" t="str">
        <f t="shared" si="64"/>
        <v/>
      </c>
      <c r="AI210" s="86" t="str">
        <f t="shared" si="65"/>
        <v/>
      </c>
      <c r="AJ210" s="86" t="str">
        <f t="shared" si="66"/>
        <v/>
      </c>
    </row>
    <row r="211" spans="1:36" ht="15.75" x14ac:dyDescent="0.25">
      <c r="A211" s="100" t="str">
        <f>IF('Connection Table'!A211="","",'Connection Table'!A211)</f>
        <v/>
      </c>
      <c r="B211" s="101">
        <f>IFERROR(VLOOKUP(A211,'Connection Table'!$A:$H,2,0),"")</f>
        <v>0</v>
      </c>
      <c r="C211" s="102">
        <f>IFERROR(VLOOKUP(A211,'Connection Table'!A:K,11,0),"")</f>
        <v>0</v>
      </c>
      <c r="D211" s="80"/>
      <c r="E211" s="76"/>
      <c r="F211" s="76"/>
      <c r="G211" s="76"/>
      <c r="H211" s="76"/>
      <c r="I211" s="76"/>
      <c r="J211" s="76"/>
      <c r="K211" s="76"/>
      <c r="L211" s="76"/>
      <c r="M211" s="76"/>
      <c r="N211" s="76"/>
      <c r="O211" s="76"/>
      <c r="P211" s="76"/>
      <c r="Q211" s="76"/>
      <c r="R211" s="77"/>
      <c r="T211" s="86" t="e">
        <f>OR(A211="",NOT(D211=""),NOT(E211=""),NOT(G211=""),NOT(H211=""),NOT(I211=""),NOT(J211=""),NOT(K211=""),NOT(#REF!=""),NOT(L211=""),NOT(M211=""),NOT(N211=""),NOT(P211=""),NOT(#REF!=""),NOT(Q211=""),NOT(R211=""))</f>
        <v>#REF!</v>
      </c>
      <c r="U211" s="86" t="str">
        <f t="shared" si="58"/>
        <v/>
      </c>
      <c r="V211" s="86" t="str">
        <f t="shared" si="59"/>
        <v/>
      </c>
      <c r="X211" s="86" t="str">
        <f t="shared" si="67"/>
        <v/>
      </c>
      <c r="Y211" s="86" t="str">
        <f t="shared" si="68"/>
        <v/>
      </c>
      <c r="Z211" s="86" t="str">
        <f t="shared" si="69"/>
        <v/>
      </c>
      <c r="AA211" s="86" t="str">
        <f t="shared" si="70"/>
        <v/>
      </c>
      <c r="AB211" s="86" t="str">
        <f t="shared" si="71"/>
        <v/>
      </c>
      <c r="AC211" s="86" t="str">
        <f t="shared" si="60"/>
        <v/>
      </c>
      <c r="AD211" s="86" t="str">
        <f t="shared" si="61"/>
        <v/>
      </c>
      <c r="AE211" s="86" t="str">
        <f t="shared" si="62"/>
        <v/>
      </c>
      <c r="AG211" s="86" t="str">
        <f t="shared" si="63"/>
        <v/>
      </c>
      <c r="AH211" s="86" t="str">
        <f t="shared" si="64"/>
        <v/>
      </c>
      <c r="AI211" s="86" t="str">
        <f t="shared" si="65"/>
        <v/>
      </c>
      <c r="AJ211" s="86" t="str">
        <f t="shared" si="66"/>
        <v/>
      </c>
    </row>
    <row r="212" spans="1:36" ht="15.75" x14ac:dyDescent="0.25">
      <c r="A212" s="100" t="str">
        <f>IF('Connection Table'!A212="","",'Connection Table'!A212)</f>
        <v/>
      </c>
      <c r="B212" s="101">
        <f>IFERROR(VLOOKUP(A212,'Connection Table'!$A:$H,2,0),"")</f>
        <v>0</v>
      </c>
      <c r="C212" s="102">
        <f>IFERROR(VLOOKUP(A212,'Connection Table'!A:K,11,0),"")</f>
        <v>0</v>
      </c>
      <c r="D212" s="80"/>
      <c r="E212" s="76"/>
      <c r="F212" s="76"/>
      <c r="G212" s="76"/>
      <c r="H212" s="76"/>
      <c r="I212" s="76"/>
      <c r="J212" s="76"/>
      <c r="K212" s="76"/>
      <c r="L212" s="76"/>
      <c r="M212" s="76"/>
      <c r="N212" s="76"/>
      <c r="O212" s="76"/>
      <c r="P212" s="76"/>
      <c r="Q212" s="76"/>
      <c r="R212" s="77"/>
      <c r="T212" s="86" t="e">
        <f>OR(A212="",NOT(D212=""),NOT(E212=""),NOT(G212=""),NOT(H212=""),NOT(I212=""),NOT(J212=""),NOT(K212=""),NOT(#REF!=""),NOT(L212=""),NOT(M212=""),NOT(N212=""),NOT(P212=""),NOT(#REF!=""),NOT(Q212=""),NOT(R212=""))</f>
        <v>#REF!</v>
      </c>
      <c r="U212" s="86" t="str">
        <f t="shared" si="58"/>
        <v/>
      </c>
      <c r="V212" s="86" t="str">
        <f t="shared" si="59"/>
        <v/>
      </c>
      <c r="X212" s="86" t="str">
        <f t="shared" si="67"/>
        <v/>
      </c>
      <c r="Y212" s="86" t="str">
        <f t="shared" si="68"/>
        <v/>
      </c>
      <c r="Z212" s="86" t="str">
        <f t="shared" si="69"/>
        <v/>
      </c>
      <c r="AA212" s="86" t="str">
        <f t="shared" si="70"/>
        <v/>
      </c>
      <c r="AB212" s="86" t="str">
        <f t="shared" si="71"/>
        <v/>
      </c>
      <c r="AC212" s="86" t="str">
        <f t="shared" si="60"/>
        <v/>
      </c>
      <c r="AD212" s="86" t="str">
        <f t="shared" si="61"/>
        <v/>
      </c>
      <c r="AE212" s="86" t="str">
        <f t="shared" si="62"/>
        <v/>
      </c>
      <c r="AG212" s="86" t="str">
        <f t="shared" si="63"/>
        <v/>
      </c>
      <c r="AH212" s="86" t="str">
        <f t="shared" si="64"/>
        <v/>
      </c>
      <c r="AI212" s="86" t="str">
        <f t="shared" si="65"/>
        <v/>
      </c>
      <c r="AJ212" s="86" t="str">
        <f t="shared" si="66"/>
        <v/>
      </c>
    </row>
    <row r="213" spans="1:36" ht="16.5" thickBot="1" x14ac:dyDescent="0.3">
      <c r="A213" s="103" t="str">
        <f>IF('Connection Table'!A213="","",'Connection Table'!A213)</f>
        <v/>
      </c>
      <c r="B213" s="104">
        <f>IFERROR(VLOOKUP(A213,'Connection Table'!$A:$H,2,0),"")</f>
        <v>0</v>
      </c>
      <c r="C213" s="105">
        <f>IFERROR(VLOOKUP(A213,'Connection Table'!A:K,11,0),"")</f>
        <v>0</v>
      </c>
      <c r="D213" s="81"/>
      <c r="E213" s="78"/>
      <c r="F213" s="78"/>
      <c r="G213" s="78"/>
      <c r="H213" s="78"/>
      <c r="I213" s="78"/>
      <c r="J213" s="78"/>
      <c r="K213" s="78"/>
      <c r="L213" s="78"/>
      <c r="M213" s="78"/>
      <c r="N213" s="78"/>
      <c r="O213" s="78"/>
      <c r="P213" s="78"/>
      <c r="Q213" s="78"/>
      <c r="R213" s="79"/>
      <c r="T213" s="86" t="e">
        <f>OR(A213="",NOT(D213=""),NOT(E213=""),NOT(G213=""),NOT(H213=""),NOT(I213=""),NOT(J213=""),NOT(K213=""),NOT(#REF!=""),NOT(L213=""),NOT(M213=""),NOT(N213=""),NOT(P213=""),NOT(#REF!=""),NOT(Q213=""),NOT(R213=""))</f>
        <v>#REF!</v>
      </c>
      <c r="U213" s="86" t="str">
        <f t="shared" si="58"/>
        <v/>
      </c>
      <c r="V213" s="86" t="str">
        <f t="shared" si="59"/>
        <v/>
      </c>
      <c r="X213" s="86" t="str">
        <f t="shared" si="67"/>
        <v/>
      </c>
      <c r="Y213" s="86" t="str">
        <f t="shared" si="68"/>
        <v/>
      </c>
      <c r="Z213" s="86" t="str">
        <f t="shared" si="69"/>
        <v/>
      </c>
      <c r="AA213" s="86" t="str">
        <f t="shared" si="70"/>
        <v/>
      </c>
      <c r="AB213" s="86" t="str">
        <f t="shared" si="71"/>
        <v/>
      </c>
      <c r="AC213" s="86" t="str">
        <f t="shared" si="60"/>
        <v/>
      </c>
      <c r="AD213" s="86" t="str">
        <f t="shared" si="61"/>
        <v/>
      </c>
      <c r="AE213" s="86" t="str">
        <f t="shared" si="62"/>
        <v/>
      </c>
      <c r="AG213" s="86" t="str">
        <f t="shared" si="63"/>
        <v/>
      </c>
      <c r="AH213" s="86" t="str">
        <f t="shared" si="64"/>
        <v/>
      </c>
      <c r="AI213" s="86" t="str">
        <f t="shared" si="65"/>
        <v/>
      </c>
      <c r="AJ213" s="86" t="str">
        <f t="shared" si="66"/>
        <v/>
      </c>
    </row>
  </sheetData>
  <mergeCells count="1">
    <mergeCell ref="A2:R2"/>
  </mergeCells>
  <conditionalFormatting sqref="D5:R213">
    <cfRule type="expression" dxfId="10" priority="9">
      <formula>NOT($T5)</formula>
    </cfRule>
  </conditionalFormatting>
  <dataValidations count="1">
    <dataValidation type="list" allowBlank="1" showInputMessage="1" showErrorMessage="1" sqref="D5:R213">
      <formula1>EXP_REQ</formula1>
    </dataValidation>
  </dataValidations>
  <pageMargins left="0.70866141732283472" right="0.70866141732283472" top="0.74803149606299213" bottom="0.74803149606299213" header="0.31496062992125984" footer="0.31496062992125984"/>
  <pageSetup paperSize="9" scale="52" fitToHeight="0" orientation="portrait" r:id="rId1"/>
  <headerFooter>
    <oddHeader>&amp;L&amp;14Attachment 4.1 to Annex 3 - Technical Expertise Table Lot 1 - 02/2018/OP/EITPROC</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Q22"/>
  <sheetViews>
    <sheetView view="pageBreakPreview" zoomScale="70" zoomScaleNormal="85" zoomScaleSheetLayoutView="70" workbookViewId="0">
      <pane xSplit="2" ySplit="6" topLeftCell="C7" activePane="bottomRight" state="frozen"/>
      <selection pane="topRight"/>
      <selection pane="bottomLeft"/>
      <selection pane="bottomRight" activeCell="C7" sqref="C7"/>
    </sheetView>
  </sheetViews>
  <sheetFormatPr defaultColWidth="0" defaultRowHeight="15" zeroHeight="1" x14ac:dyDescent="0.25"/>
  <cols>
    <col min="1" max="1" width="9.140625" customWidth="1"/>
    <col min="2" max="2" width="49.28515625" customWidth="1"/>
    <col min="3" max="3" width="6.140625" customWidth="1"/>
    <col min="4" max="4" width="12.7109375" customWidth="1"/>
    <col min="5" max="5" width="6.140625" customWidth="1"/>
    <col min="6" max="6" width="12.7109375" customWidth="1"/>
    <col min="7" max="7" width="6.140625" customWidth="1"/>
    <col min="8" max="8" width="12.7109375" customWidth="1"/>
    <col min="9" max="9" width="6.140625" customWidth="1"/>
    <col min="10" max="10" width="12.7109375" customWidth="1"/>
    <col min="11" max="11" width="6.140625" customWidth="1"/>
    <col min="12" max="12" width="12.7109375" customWidth="1"/>
    <col min="13" max="13" width="6.140625" customWidth="1"/>
    <col min="14" max="14" width="12.7109375" customWidth="1"/>
    <col min="15" max="15" width="6.140625" customWidth="1"/>
    <col min="16" max="16" width="12.7109375" customWidth="1"/>
    <col min="17" max="17" width="6.140625" customWidth="1"/>
    <col min="18" max="18" width="12.7109375" customWidth="1"/>
    <col min="19" max="19" width="6.140625" customWidth="1"/>
    <col min="20" max="20" width="12.7109375" customWidth="1"/>
    <col min="21" max="21" width="6.140625" customWidth="1"/>
    <col min="22" max="22" width="12.7109375" customWidth="1"/>
    <col min="23" max="43" width="9.140625" hidden="1" customWidth="1"/>
    <col min="44" max="69" width="0" hidden="1" customWidth="1"/>
    <col min="70" max="16384" width="9.140625" hidden="1"/>
  </cols>
  <sheetData>
    <row r="1" spans="1:56" ht="18.75" x14ac:dyDescent="0.3">
      <c r="A1" s="65"/>
      <c r="B1" t="s">
        <v>126</v>
      </c>
    </row>
    <row r="2" spans="1:56" ht="26.25" x14ac:dyDescent="0.4">
      <c r="A2" s="111" t="s">
        <v>130</v>
      </c>
      <c r="B2" s="109"/>
      <c r="C2" s="109"/>
      <c r="D2" s="109"/>
      <c r="E2" s="109"/>
      <c r="F2" s="109"/>
      <c r="G2" s="109"/>
      <c r="H2" s="109"/>
      <c r="I2" s="109"/>
      <c r="J2" s="109"/>
      <c r="K2" s="109"/>
      <c r="L2" s="109"/>
      <c r="M2" s="109"/>
      <c r="N2" s="109"/>
      <c r="O2" s="109"/>
      <c r="P2" s="109"/>
      <c r="Q2" s="109"/>
      <c r="R2" s="109"/>
      <c r="S2" s="109"/>
      <c r="T2" s="109"/>
      <c r="U2" s="109"/>
      <c r="V2" s="109"/>
    </row>
    <row r="3" spans="1:56" ht="18.75" x14ac:dyDescent="0.3">
      <c r="A3" s="29" t="s">
        <v>129</v>
      </c>
    </row>
    <row r="4" spans="1:56" ht="15.75" thickBot="1" x14ac:dyDescent="0.3">
      <c r="D4" t="s">
        <v>98</v>
      </c>
      <c r="F4" t="s">
        <v>100</v>
      </c>
      <c r="H4" t="s">
        <v>23</v>
      </c>
      <c r="J4" t="s">
        <v>21</v>
      </c>
      <c r="L4" t="s">
        <v>16</v>
      </c>
      <c r="N4" t="s">
        <v>24</v>
      </c>
      <c r="P4" t="s">
        <v>89</v>
      </c>
      <c r="R4" t="s">
        <v>105</v>
      </c>
      <c r="T4" t="s">
        <v>85</v>
      </c>
      <c r="V4" t="s">
        <v>13</v>
      </c>
    </row>
    <row r="5" spans="1:56" ht="45" customHeight="1" x14ac:dyDescent="0.25">
      <c r="A5" s="23"/>
      <c r="B5" s="136" t="s">
        <v>12</v>
      </c>
      <c r="C5" s="134" t="str">
        <f>VLOOKUP(D4,PROFILE_LOOKUP,2,0)</f>
        <v>IT Security Auditor</v>
      </c>
      <c r="D5" s="135"/>
      <c r="E5" s="134" t="str">
        <f>VLOOKUP(F4,PROFILE_LOOKUP,2,0)</f>
        <v>Senior IT Security Auditor</v>
      </c>
      <c r="F5" s="135"/>
      <c r="G5" s="134" t="str">
        <f>VLOOKUP(H4,PROFILE_LOOKUP,2,0)</f>
        <v>Data Base Administrator</v>
      </c>
      <c r="H5" s="135"/>
      <c r="I5" s="134" t="str">
        <f>VLOOKUP(J4,PROFILE_LOOKUP,2,0)</f>
        <v>Senior Data Base Administrator</v>
      </c>
      <c r="J5" s="135"/>
      <c r="K5" s="134" t="str">
        <f>VLOOKUP(L4,PROFILE_LOOKUP,2,0)</f>
        <v>Infrastructure Specialist</v>
      </c>
      <c r="L5" s="135"/>
      <c r="M5" s="134" t="str">
        <f>VLOOKUP(N4,PROFILE_LOOKUP,2,0)</f>
        <v xml:space="preserve">Senior Infrastructure Consultant </v>
      </c>
      <c r="N5" s="135"/>
      <c r="O5" s="134" t="str">
        <f>VLOOKUP(P4,PROFILE_LOOKUP,2,0)</f>
        <v>Network Specialist</v>
      </c>
      <c r="P5" s="135"/>
      <c r="Q5" s="134" t="str">
        <f>VLOOKUP(R4,PROFILE_LOOKUP,2,0)</f>
        <v>Security Network Specialist</v>
      </c>
      <c r="R5" s="135"/>
      <c r="S5" s="134" t="str">
        <f>VLOOKUP(T4,PROFILE_LOOKUP,2,0)</f>
        <v>Technical Writer</v>
      </c>
      <c r="T5" s="135"/>
      <c r="U5" s="134" t="str">
        <f>VLOOKUP(V4,PROFILE_LOOKUP,2,0)</f>
        <v>Project Manager</v>
      </c>
      <c r="V5" s="135"/>
      <c r="Y5" t="e">
        <f>AND(Y7:Y21,AA7:AA21,AC7:AC21,AE7:AE21,AG7:AG21,AI7:AI21,AL7:AL21,AN7:AN21,AP7:AP21,AR7:AR21,AT7:AT21,AV7:AV21,AX7:AX21,AZ7:AZ21,BB7:BB21,BD7:BD21)</f>
        <v>#REF!</v>
      </c>
    </row>
    <row r="6" spans="1:56" ht="15.75" thickBot="1" x14ac:dyDescent="0.3">
      <c r="A6" s="24"/>
      <c r="B6" s="137"/>
      <c r="C6" s="13" t="s">
        <v>28</v>
      </c>
      <c r="D6" s="18" t="s">
        <v>29</v>
      </c>
      <c r="E6" s="13" t="s">
        <v>28</v>
      </c>
      <c r="F6" s="18" t="s">
        <v>29</v>
      </c>
      <c r="G6" s="13" t="s">
        <v>28</v>
      </c>
      <c r="H6" s="18" t="s">
        <v>29</v>
      </c>
      <c r="I6" s="13" t="s">
        <v>28</v>
      </c>
      <c r="J6" s="18" t="s">
        <v>29</v>
      </c>
      <c r="K6" s="13" t="s">
        <v>28</v>
      </c>
      <c r="L6" s="18" t="s">
        <v>29</v>
      </c>
      <c r="M6" s="13" t="s">
        <v>28</v>
      </c>
      <c r="N6" s="18" t="s">
        <v>29</v>
      </c>
      <c r="O6" s="13" t="s">
        <v>28</v>
      </c>
      <c r="P6" s="18" t="s">
        <v>29</v>
      </c>
      <c r="Q6" s="13" t="s">
        <v>28</v>
      </c>
      <c r="R6" s="18" t="s">
        <v>29</v>
      </c>
      <c r="S6" s="13" t="s">
        <v>28</v>
      </c>
      <c r="T6" s="18" t="s">
        <v>29</v>
      </c>
      <c r="U6" s="13" t="s">
        <v>28</v>
      </c>
      <c r="V6" s="18" t="s">
        <v>29</v>
      </c>
    </row>
    <row r="7" spans="1:56" ht="33.75" customHeight="1" thickTop="1" x14ac:dyDescent="0.25">
      <c r="A7" s="24"/>
      <c r="B7" s="19" t="s">
        <v>123</v>
      </c>
      <c r="C7" s="15"/>
      <c r="D7" s="14">
        <f>COUNTIF('Technical Expertise Table'!$U$5:$AJ$213,CONCATENATE('Technical Capacity'!D$4,'Technical Capacity'!$B7))</f>
        <v>0</v>
      </c>
      <c r="E7" s="15"/>
      <c r="F7" s="14">
        <f>COUNTIF('Technical Expertise Table'!$U$5:$AJ$213,CONCATENATE('Technical Capacity'!F$4,'Technical Capacity'!$B7))</f>
        <v>0</v>
      </c>
      <c r="G7" s="15">
        <v>1</v>
      </c>
      <c r="H7" s="14">
        <f>COUNTIF('Technical Expertise Table'!$U$5:$AJ$213,CONCATENATE('Technical Capacity'!H$4,'Technical Capacity'!$B7))</f>
        <v>0</v>
      </c>
      <c r="I7" s="15">
        <v>1</v>
      </c>
      <c r="J7" s="14">
        <f>COUNTIF('Technical Expertise Table'!$U$5:$AJ$213,CONCATENATE('Technical Capacity'!J$4,'Technical Capacity'!$B7))</f>
        <v>0</v>
      </c>
      <c r="K7" s="15">
        <v>2</v>
      </c>
      <c r="L7" s="14">
        <f>COUNTIF('Technical Expertise Table'!$U$5:$AJ$213,CONCATENATE('Technical Capacity'!L$4,'Technical Capacity'!$B7))</f>
        <v>0</v>
      </c>
      <c r="M7" s="15">
        <v>2</v>
      </c>
      <c r="N7" s="14">
        <f>COUNTIF('Technical Expertise Table'!$U$5:$AJ$213,CONCATENATE('Technical Capacity'!N$4,'Technical Capacity'!$B7))</f>
        <v>0</v>
      </c>
      <c r="O7" s="15"/>
      <c r="P7" s="14">
        <f>COUNTIF('Technical Expertise Table'!$U$5:$AJ$213,CONCATENATE('Technical Capacity'!P$4,'Technical Capacity'!$B7))</f>
        <v>0</v>
      </c>
      <c r="Q7" s="15"/>
      <c r="R7" s="14">
        <f>COUNTIF('Technical Expertise Table'!$U$5:$AJ$213,CONCATENATE('Technical Capacity'!R$4,'Technical Capacity'!$B7))</f>
        <v>0</v>
      </c>
      <c r="S7" s="15">
        <v>1</v>
      </c>
      <c r="T7" s="14">
        <f>COUNTIF('Technical Expertise Table'!$U$5:$AJ$213,CONCATENATE('Technical Capacity'!T$4,'Technical Capacity'!$B7))</f>
        <v>0</v>
      </c>
      <c r="U7" s="15">
        <v>1</v>
      </c>
      <c r="V7" s="14">
        <f>COUNTIF('Technical Expertise Table'!$U$5:$AJ$213,CONCATENATE('Technical Capacity'!V$4,'Technical Capacity'!$B7))</f>
        <v>0</v>
      </c>
      <c r="Y7" t="b">
        <f t="shared" ref="Y7:Y21" si="0">D7&gt;=C7</f>
        <v>1</v>
      </c>
      <c r="AA7" t="b">
        <f t="shared" ref="AA7:AA21" si="1">F7&gt;=E7</f>
        <v>1</v>
      </c>
      <c r="AC7" t="e">
        <f>#REF!&gt;=#REF!</f>
        <v>#REF!</v>
      </c>
      <c r="AE7" t="b">
        <f t="shared" ref="AE7:AE21" si="2">H7&gt;=G7</f>
        <v>0</v>
      </c>
      <c r="AG7" t="b">
        <f t="shared" ref="AG7:AG21" si="3">J7&gt;=I7</f>
        <v>0</v>
      </c>
      <c r="AI7" t="b">
        <f t="shared" ref="AI7:AI21" si="4">L7&gt;=K7</f>
        <v>0</v>
      </c>
      <c r="AL7" t="b">
        <f t="shared" ref="AL7:AL21" si="5">N7&gt;=M7</f>
        <v>0</v>
      </c>
      <c r="AN7" t="b">
        <f t="shared" ref="AN7:AN21" si="6">P7&gt;=O7</f>
        <v>1</v>
      </c>
      <c r="AP7" t="b">
        <f t="shared" ref="AP7:AP21" si="7">R7&gt;=Q7</f>
        <v>1</v>
      </c>
      <c r="AR7" t="b">
        <f t="shared" ref="AR7:AR21" si="8">T7&gt;=S7</f>
        <v>0</v>
      </c>
      <c r="AT7" t="b">
        <f t="shared" ref="AT7:AT21" si="9">V7&gt;=U7</f>
        <v>0</v>
      </c>
      <c r="AV7" t="e">
        <f>#REF!&gt;=#REF!</f>
        <v>#REF!</v>
      </c>
      <c r="AX7" t="e">
        <f>#REF!&gt;=#REF!</f>
        <v>#REF!</v>
      </c>
      <c r="AZ7" t="e">
        <f>#REF!&gt;=#REF!</f>
        <v>#REF!</v>
      </c>
      <c r="BB7" t="e">
        <f>#REF!&gt;=#REF!</f>
        <v>#REF!</v>
      </c>
      <c r="BD7" t="e">
        <f>#REF!&gt;=#REF!</f>
        <v>#REF!</v>
      </c>
    </row>
    <row r="8" spans="1:56" ht="33.75" customHeight="1" x14ac:dyDescent="0.25">
      <c r="A8" s="24"/>
      <c r="B8" s="20" t="s">
        <v>114</v>
      </c>
      <c r="C8" s="16"/>
      <c r="D8" s="14">
        <f>COUNTIF('Technical Expertise Table'!$U$5:$AJ$213,CONCATENATE('Technical Capacity'!D$4,'Technical Capacity'!$B8))</f>
        <v>0</v>
      </c>
      <c r="E8" s="16"/>
      <c r="F8" s="14">
        <f>COUNTIF('Technical Expertise Table'!$U$5:$AJ$213,CONCATENATE('Technical Capacity'!F$4,'Technical Capacity'!$B8))</f>
        <v>0</v>
      </c>
      <c r="G8" s="16"/>
      <c r="H8" s="14">
        <f>COUNTIF('Technical Expertise Table'!$U$5:$AJ$213,CONCATENATE('Technical Capacity'!H$4,'Technical Capacity'!$B8))</f>
        <v>0</v>
      </c>
      <c r="I8" s="16"/>
      <c r="J8" s="14">
        <f>COUNTIF('Technical Expertise Table'!$U$5:$AJ$213,CONCATENATE('Technical Capacity'!J$4,'Technical Capacity'!$B8))</f>
        <v>0</v>
      </c>
      <c r="K8" s="16">
        <v>3</v>
      </c>
      <c r="L8" s="14">
        <f>COUNTIF('Technical Expertise Table'!$U$5:$AJ$213,CONCATENATE('Technical Capacity'!L$4,'Technical Capacity'!$B8))</f>
        <v>0</v>
      </c>
      <c r="M8" s="16">
        <v>2</v>
      </c>
      <c r="N8" s="14">
        <f>COUNTIF('Technical Expertise Table'!$U$5:$AJ$213,CONCATENATE('Technical Capacity'!N$4,'Technical Capacity'!$B8))</f>
        <v>0</v>
      </c>
      <c r="O8" s="16"/>
      <c r="P8" s="14">
        <f>COUNTIF('Technical Expertise Table'!$U$5:$AJ$213,CONCATENATE('Technical Capacity'!P$4,'Technical Capacity'!$B8))</f>
        <v>0</v>
      </c>
      <c r="Q8" s="16"/>
      <c r="R8" s="14">
        <f>COUNTIF('Technical Expertise Table'!$U$5:$AJ$213,CONCATENATE('Technical Capacity'!R$4,'Technical Capacity'!$B8))</f>
        <v>0</v>
      </c>
      <c r="S8" s="16"/>
      <c r="T8" s="14">
        <f>COUNTIF('Technical Expertise Table'!$U$5:$AJ$213,CONCATENATE('Technical Capacity'!T$4,'Technical Capacity'!$B8))</f>
        <v>0</v>
      </c>
      <c r="U8" s="16">
        <v>1</v>
      </c>
      <c r="V8" s="14">
        <f>COUNTIF('Technical Expertise Table'!$U$5:$AJ$213,CONCATENATE('Technical Capacity'!V$4,'Technical Capacity'!$B8))</f>
        <v>0</v>
      </c>
      <c r="Y8" t="b">
        <f t="shared" si="0"/>
        <v>1</v>
      </c>
      <c r="AA8" t="b">
        <f t="shared" si="1"/>
        <v>1</v>
      </c>
      <c r="AC8" t="e">
        <f>#REF!&gt;=#REF!</f>
        <v>#REF!</v>
      </c>
      <c r="AE8" t="b">
        <f t="shared" si="2"/>
        <v>1</v>
      </c>
      <c r="AG8" t="b">
        <f t="shared" si="3"/>
        <v>1</v>
      </c>
      <c r="AI8" t="b">
        <f t="shared" si="4"/>
        <v>0</v>
      </c>
      <c r="AL8" t="b">
        <f t="shared" si="5"/>
        <v>0</v>
      </c>
      <c r="AN8" t="b">
        <f t="shared" si="6"/>
        <v>1</v>
      </c>
      <c r="AP8" t="b">
        <f t="shared" si="7"/>
        <v>1</v>
      </c>
      <c r="AR8" t="b">
        <f t="shared" si="8"/>
        <v>1</v>
      </c>
      <c r="AT8" t="b">
        <f t="shared" si="9"/>
        <v>0</v>
      </c>
      <c r="AV8" t="e">
        <f>#REF!&gt;=#REF!</f>
        <v>#REF!</v>
      </c>
      <c r="AX8" t="e">
        <f>#REF!&gt;=#REF!</f>
        <v>#REF!</v>
      </c>
      <c r="AZ8" t="e">
        <f>#REF!&gt;=#REF!</f>
        <v>#REF!</v>
      </c>
      <c r="BB8" t="e">
        <f>#REF!&gt;=#REF!</f>
        <v>#REF!</v>
      </c>
      <c r="BD8" t="e">
        <f>#REF!&gt;=#REF!</f>
        <v>#REF!</v>
      </c>
    </row>
    <row r="9" spans="1:56" ht="33.75" customHeight="1" x14ac:dyDescent="0.25">
      <c r="A9" s="24"/>
      <c r="B9" s="20" t="s">
        <v>113</v>
      </c>
      <c r="C9" s="16"/>
      <c r="D9" s="14">
        <f>COUNTIF('Technical Expertise Table'!$U$5:$AJ$213,CONCATENATE('Technical Capacity'!D$4,'Technical Capacity'!$B9))</f>
        <v>0</v>
      </c>
      <c r="E9" s="16"/>
      <c r="F9" s="14">
        <f>COUNTIF('Technical Expertise Table'!$U$5:$AJ$213,CONCATENATE('Technical Capacity'!F$4,'Technical Capacity'!$B9))</f>
        <v>0</v>
      </c>
      <c r="G9" s="16"/>
      <c r="H9" s="14">
        <f>COUNTIF('Technical Expertise Table'!$U$5:$AJ$213,CONCATENATE('Technical Capacity'!H$4,'Technical Capacity'!$B9))</f>
        <v>0</v>
      </c>
      <c r="I9" s="16"/>
      <c r="J9" s="14">
        <f>COUNTIF('Technical Expertise Table'!$U$5:$AJ$213,CONCATENATE('Technical Capacity'!J$4,'Technical Capacity'!$B9))</f>
        <v>0</v>
      </c>
      <c r="K9" s="16">
        <v>3</v>
      </c>
      <c r="L9" s="14">
        <f>COUNTIF('Technical Expertise Table'!$U$5:$AJ$213,CONCATENATE('Technical Capacity'!L$4,'Technical Capacity'!$B9))</f>
        <v>0</v>
      </c>
      <c r="M9" s="16">
        <v>2</v>
      </c>
      <c r="N9" s="14">
        <f>COUNTIF('Technical Expertise Table'!$U$5:$AJ$213,CONCATENATE('Technical Capacity'!N$4,'Technical Capacity'!$B9))</f>
        <v>0</v>
      </c>
      <c r="O9" s="16"/>
      <c r="P9" s="14">
        <f>COUNTIF('Technical Expertise Table'!$U$5:$AJ$213,CONCATENATE('Technical Capacity'!P$4,'Technical Capacity'!$B9))</f>
        <v>0</v>
      </c>
      <c r="Q9" s="16">
        <v>1</v>
      </c>
      <c r="R9" s="14">
        <f>COUNTIF('Technical Expertise Table'!$U$5:$AJ$213,CONCATENATE('Technical Capacity'!R$4,'Technical Capacity'!$B9))</f>
        <v>0</v>
      </c>
      <c r="S9" s="16"/>
      <c r="T9" s="14">
        <f>COUNTIF('Technical Expertise Table'!$U$5:$AJ$213,CONCATENATE('Technical Capacity'!T$4,'Technical Capacity'!$B9))</f>
        <v>0</v>
      </c>
      <c r="U9" s="16"/>
      <c r="V9" s="14">
        <f>COUNTIF('Technical Expertise Table'!$U$5:$AJ$213,CONCATENATE('Technical Capacity'!V$4,'Technical Capacity'!$B9))</f>
        <v>0</v>
      </c>
      <c r="Y9" t="b">
        <f t="shared" si="0"/>
        <v>1</v>
      </c>
      <c r="AA9" t="b">
        <f t="shared" si="1"/>
        <v>1</v>
      </c>
      <c r="AC9" t="e">
        <f>#REF!&gt;=#REF!</f>
        <v>#REF!</v>
      </c>
      <c r="AE9" t="b">
        <f t="shared" si="2"/>
        <v>1</v>
      </c>
      <c r="AG9" t="b">
        <f t="shared" si="3"/>
        <v>1</v>
      </c>
      <c r="AI9" t="b">
        <f t="shared" si="4"/>
        <v>0</v>
      </c>
      <c r="AL9" t="b">
        <f t="shared" si="5"/>
        <v>0</v>
      </c>
      <c r="AN9" t="b">
        <f t="shared" si="6"/>
        <v>1</v>
      </c>
      <c r="AP9" t="b">
        <f t="shared" si="7"/>
        <v>0</v>
      </c>
      <c r="AR9" t="b">
        <f t="shared" si="8"/>
        <v>1</v>
      </c>
      <c r="AT9" t="b">
        <f t="shared" si="9"/>
        <v>1</v>
      </c>
      <c r="AV9" t="e">
        <f>#REF!&gt;=#REF!</f>
        <v>#REF!</v>
      </c>
      <c r="AX9" t="e">
        <f>#REF!&gt;=#REF!</f>
        <v>#REF!</v>
      </c>
      <c r="AZ9" t="e">
        <f>#REF!&gt;=#REF!</f>
        <v>#REF!</v>
      </c>
      <c r="BB9" t="e">
        <f>#REF!&gt;=#REF!</f>
        <v>#REF!</v>
      </c>
      <c r="BD9" t="e">
        <f>#REF!&gt;=#REF!</f>
        <v>#REF!</v>
      </c>
    </row>
    <row r="10" spans="1:56" ht="33.75" customHeight="1" x14ac:dyDescent="0.25">
      <c r="A10" s="24"/>
      <c r="B10" s="20" t="s">
        <v>116</v>
      </c>
      <c r="C10" s="16"/>
      <c r="D10" s="14">
        <f>COUNTIF('Technical Expertise Table'!$U$5:$AJ$213,CONCATENATE('Technical Capacity'!D$4,'Technical Capacity'!$B10))</f>
        <v>0</v>
      </c>
      <c r="E10" s="16"/>
      <c r="F10" s="14">
        <f>COUNTIF('Technical Expertise Table'!$U$5:$AJ$213,CONCATENATE('Technical Capacity'!F$4,'Technical Capacity'!$B10))</f>
        <v>0</v>
      </c>
      <c r="G10" s="16">
        <v>1</v>
      </c>
      <c r="H10" s="14">
        <f>COUNTIF('Technical Expertise Table'!$U$5:$AJ$213,CONCATENATE('Technical Capacity'!H$4,'Technical Capacity'!$B10))</f>
        <v>0</v>
      </c>
      <c r="I10" s="16">
        <v>1</v>
      </c>
      <c r="J10" s="14">
        <f>COUNTIF('Technical Expertise Table'!$U$5:$AJ$213,CONCATENATE('Technical Capacity'!J$4,'Technical Capacity'!$B10))</f>
        <v>0</v>
      </c>
      <c r="K10" s="16">
        <v>2</v>
      </c>
      <c r="L10" s="14">
        <f>COUNTIF('Technical Expertise Table'!$U$5:$AJ$213,CONCATENATE('Technical Capacity'!L$4,'Technical Capacity'!$B10))</f>
        <v>0</v>
      </c>
      <c r="M10" s="16">
        <v>2</v>
      </c>
      <c r="N10" s="14">
        <f>COUNTIF('Technical Expertise Table'!$U$5:$AJ$213,CONCATENATE('Technical Capacity'!N$4,'Technical Capacity'!$B10))</f>
        <v>0</v>
      </c>
      <c r="O10" s="16"/>
      <c r="P10" s="14">
        <f>COUNTIF('Technical Expertise Table'!$U$5:$AJ$213,CONCATENATE('Technical Capacity'!P$4,'Technical Capacity'!$B10))</f>
        <v>0</v>
      </c>
      <c r="Q10" s="16"/>
      <c r="R10" s="14">
        <f>COUNTIF('Technical Expertise Table'!$U$5:$AJ$213,CONCATENATE('Technical Capacity'!R$4,'Technical Capacity'!$B10))</f>
        <v>0</v>
      </c>
      <c r="S10" s="16">
        <v>1</v>
      </c>
      <c r="T10" s="14">
        <f>COUNTIF('Technical Expertise Table'!$U$5:$AJ$213,CONCATENATE('Technical Capacity'!T$4,'Technical Capacity'!$B10))</f>
        <v>0</v>
      </c>
      <c r="U10" s="16">
        <v>1</v>
      </c>
      <c r="V10" s="14">
        <f>COUNTIF('Technical Expertise Table'!$U$5:$AJ$213,CONCATENATE('Technical Capacity'!V$4,'Technical Capacity'!$B10))</f>
        <v>0</v>
      </c>
      <c r="Y10" t="b">
        <f t="shared" si="0"/>
        <v>1</v>
      </c>
      <c r="AA10" t="b">
        <f t="shared" si="1"/>
        <v>1</v>
      </c>
      <c r="AC10" t="e">
        <f>#REF!&gt;=#REF!</f>
        <v>#REF!</v>
      </c>
      <c r="AE10" t="b">
        <f t="shared" si="2"/>
        <v>0</v>
      </c>
      <c r="AG10" t="b">
        <f t="shared" si="3"/>
        <v>0</v>
      </c>
      <c r="AI10" t="b">
        <f t="shared" si="4"/>
        <v>0</v>
      </c>
      <c r="AL10" t="b">
        <f t="shared" si="5"/>
        <v>0</v>
      </c>
      <c r="AN10" t="b">
        <f t="shared" si="6"/>
        <v>1</v>
      </c>
      <c r="AP10" t="b">
        <f t="shared" si="7"/>
        <v>1</v>
      </c>
      <c r="AR10" t="b">
        <f t="shared" si="8"/>
        <v>0</v>
      </c>
      <c r="AT10" t="b">
        <f t="shared" si="9"/>
        <v>0</v>
      </c>
      <c r="AV10" t="e">
        <f>#REF!&gt;=#REF!</f>
        <v>#REF!</v>
      </c>
      <c r="AX10" t="e">
        <f>#REF!&gt;=#REF!</f>
        <v>#REF!</v>
      </c>
      <c r="AZ10" t="e">
        <f>#REF!&gt;=#REF!</f>
        <v>#REF!</v>
      </c>
      <c r="BB10" t="e">
        <f>#REF!&gt;=#REF!</f>
        <v>#REF!</v>
      </c>
      <c r="BD10" t="e">
        <f>#REF!&gt;=#REF!</f>
        <v>#REF!</v>
      </c>
    </row>
    <row r="11" spans="1:56" ht="51.75" customHeight="1" x14ac:dyDescent="0.25">
      <c r="A11" s="24"/>
      <c r="B11" s="20" t="s">
        <v>111</v>
      </c>
      <c r="C11" s="16"/>
      <c r="D11" s="14">
        <f>COUNTIF('Technical Expertise Table'!$U$5:$AJ$213,CONCATENATE('Technical Capacity'!D$4,'Technical Capacity'!$B11))</f>
        <v>0</v>
      </c>
      <c r="E11" s="16"/>
      <c r="F11" s="14">
        <f>COUNTIF('Technical Expertise Table'!$U$5:$AJ$213,CONCATENATE('Technical Capacity'!F$4,'Technical Capacity'!$B11))</f>
        <v>0</v>
      </c>
      <c r="G11" s="16"/>
      <c r="H11" s="14">
        <f>COUNTIF('Technical Expertise Table'!$U$5:$AJ$213,CONCATENATE('Technical Capacity'!H$4,'Technical Capacity'!$B11))</f>
        <v>0</v>
      </c>
      <c r="I11" s="16"/>
      <c r="J11" s="14">
        <f>COUNTIF('Technical Expertise Table'!$U$5:$AJ$213,CONCATENATE('Technical Capacity'!J$4,'Technical Capacity'!$B11))</f>
        <v>0</v>
      </c>
      <c r="K11" s="16">
        <v>2</v>
      </c>
      <c r="L11" s="14">
        <f>COUNTIF('Technical Expertise Table'!$U$5:$AJ$213,CONCATENATE('Technical Capacity'!L$4,'Technical Capacity'!$B11))</f>
        <v>0</v>
      </c>
      <c r="M11" s="16">
        <v>2</v>
      </c>
      <c r="N11" s="14">
        <f>COUNTIF('Technical Expertise Table'!$U$5:$AJ$213,CONCATENATE('Technical Capacity'!N$4,'Technical Capacity'!$B11))</f>
        <v>0</v>
      </c>
      <c r="O11" s="16">
        <v>2</v>
      </c>
      <c r="P11" s="14">
        <f>COUNTIF('Technical Expertise Table'!$U$5:$AJ$213,CONCATENATE('Technical Capacity'!P$4,'Technical Capacity'!$B11))</f>
        <v>0</v>
      </c>
      <c r="Q11" s="16"/>
      <c r="R11" s="14">
        <f>COUNTIF('Technical Expertise Table'!$U$5:$AJ$213,CONCATENATE('Technical Capacity'!R$4,'Technical Capacity'!$B11))</f>
        <v>0</v>
      </c>
      <c r="S11" s="16"/>
      <c r="T11" s="14">
        <f>COUNTIF('Technical Expertise Table'!$U$5:$AJ$213,CONCATENATE('Technical Capacity'!T$4,'Technical Capacity'!$B11))</f>
        <v>0</v>
      </c>
      <c r="U11" s="16"/>
      <c r="V11" s="14">
        <f>COUNTIF('Technical Expertise Table'!$U$5:$AJ$213,CONCATENATE('Technical Capacity'!V$4,'Technical Capacity'!$B11))</f>
        <v>0</v>
      </c>
      <c r="Y11" t="b">
        <f t="shared" si="0"/>
        <v>1</v>
      </c>
      <c r="AA11" t="b">
        <f t="shared" si="1"/>
        <v>1</v>
      </c>
      <c r="AC11" t="e">
        <f>#REF!&gt;=#REF!</f>
        <v>#REF!</v>
      </c>
      <c r="AE11" t="b">
        <f t="shared" si="2"/>
        <v>1</v>
      </c>
      <c r="AG11" t="b">
        <f t="shared" si="3"/>
        <v>1</v>
      </c>
      <c r="AI11" t="b">
        <f t="shared" si="4"/>
        <v>0</v>
      </c>
      <c r="AL11" t="b">
        <f t="shared" si="5"/>
        <v>0</v>
      </c>
      <c r="AN11" t="b">
        <f t="shared" si="6"/>
        <v>0</v>
      </c>
      <c r="AP11" t="b">
        <f t="shared" si="7"/>
        <v>1</v>
      </c>
      <c r="AR11" t="b">
        <f t="shared" si="8"/>
        <v>1</v>
      </c>
      <c r="AT11" t="b">
        <f t="shared" si="9"/>
        <v>1</v>
      </c>
      <c r="AV11" t="e">
        <f>#REF!&gt;=#REF!</f>
        <v>#REF!</v>
      </c>
      <c r="AX11" t="e">
        <f>#REF!&gt;=#REF!</f>
        <v>#REF!</v>
      </c>
      <c r="AZ11" t="e">
        <f>#REF!&gt;=#REF!</f>
        <v>#REF!</v>
      </c>
      <c r="BB11" t="e">
        <f>#REF!&gt;=#REF!</f>
        <v>#REF!</v>
      </c>
      <c r="BD11" t="e">
        <f>#REF!&gt;=#REF!</f>
        <v>#REF!</v>
      </c>
    </row>
    <row r="12" spans="1:56" ht="57" customHeight="1" x14ac:dyDescent="0.25">
      <c r="A12" s="24"/>
      <c r="B12" s="20" t="s">
        <v>110</v>
      </c>
      <c r="C12" s="16"/>
      <c r="D12" s="14">
        <f>COUNTIF('Technical Expertise Table'!$U$5:$AJ$213,CONCATENATE('Technical Capacity'!D$4,'Technical Capacity'!$B12))</f>
        <v>0</v>
      </c>
      <c r="E12" s="16"/>
      <c r="F12" s="14">
        <f>COUNTIF('Technical Expertise Table'!$U$5:$AJ$213,CONCATENATE('Technical Capacity'!F$4,'Technical Capacity'!$B12))</f>
        <v>0</v>
      </c>
      <c r="G12" s="16"/>
      <c r="H12" s="14">
        <f>COUNTIF('Technical Expertise Table'!$U$5:$AJ$213,CONCATENATE('Technical Capacity'!H$4,'Technical Capacity'!$B12))</f>
        <v>0</v>
      </c>
      <c r="I12" s="16"/>
      <c r="J12" s="14">
        <f>COUNTIF('Technical Expertise Table'!$U$5:$AJ$213,CONCATENATE('Technical Capacity'!J$4,'Technical Capacity'!$B12))</f>
        <v>0</v>
      </c>
      <c r="K12" s="16">
        <v>2</v>
      </c>
      <c r="L12" s="14">
        <f>COUNTIF('Technical Expertise Table'!$U$5:$AJ$213,CONCATENATE('Technical Capacity'!L$4,'Technical Capacity'!$B12))</f>
        <v>0</v>
      </c>
      <c r="M12" s="16">
        <v>2</v>
      </c>
      <c r="N12" s="14">
        <f>COUNTIF('Technical Expertise Table'!$U$5:$AJ$213,CONCATENATE('Technical Capacity'!N$4,'Technical Capacity'!$B12))</f>
        <v>0</v>
      </c>
      <c r="O12" s="16"/>
      <c r="P12" s="14">
        <f>COUNTIF('Technical Expertise Table'!$U$5:$AJ$213,CONCATENATE('Technical Capacity'!P$4,'Technical Capacity'!$B12))</f>
        <v>0</v>
      </c>
      <c r="Q12" s="16"/>
      <c r="R12" s="14">
        <f>COUNTIF('Technical Expertise Table'!$U$5:$AJ$213,CONCATENATE('Technical Capacity'!R$4,'Technical Capacity'!$B12))</f>
        <v>0</v>
      </c>
      <c r="S12" s="16"/>
      <c r="T12" s="14">
        <f>COUNTIF('Technical Expertise Table'!$U$5:$AJ$213,CONCATENATE('Technical Capacity'!T$4,'Technical Capacity'!$B12))</f>
        <v>0</v>
      </c>
      <c r="U12" s="16"/>
      <c r="V12" s="14">
        <f>COUNTIF('Technical Expertise Table'!$U$5:$AJ$213,CONCATENATE('Technical Capacity'!V$4,'Technical Capacity'!$B12))</f>
        <v>0</v>
      </c>
      <c r="Y12" t="b">
        <f t="shared" si="0"/>
        <v>1</v>
      </c>
      <c r="AA12" t="b">
        <f t="shared" si="1"/>
        <v>1</v>
      </c>
      <c r="AC12" t="e">
        <f>#REF!&gt;=#REF!</f>
        <v>#REF!</v>
      </c>
      <c r="AE12" t="b">
        <f t="shared" si="2"/>
        <v>1</v>
      </c>
      <c r="AG12" t="b">
        <f t="shared" si="3"/>
        <v>1</v>
      </c>
      <c r="AI12" t="b">
        <f t="shared" si="4"/>
        <v>0</v>
      </c>
      <c r="AL12" t="b">
        <f t="shared" si="5"/>
        <v>0</v>
      </c>
      <c r="AN12" t="b">
        <f t="shared" si="6"/>
        <v>1</v>
      </c>
      <c r="AP12" t="b">
        <f t="shared" si="7"/>
        <v>1</v>
      </c>
      <c r="AR12" t="b">
        <f t="shared" si="8"/>
        <v>1</v>
      </c>
      <c r="AT12" t="b">
        <f t="shared" si="9"/>
        <v>1</v>
      </c>
      <c r="AV12" t="e">
        <f>#REF!&gt;=#REF!</f>
        <v>#REF!</v>
      </c>
      <c r="AX12" t="e">
        <f>#REF!&gt;=#REF!</f>
        <v>#REF!</v>
      </c>
      <c r="AZ12" t="e">
        <f>#REF!&gt;=#REF!</f>
        <v>#REF!</v>
      </c>
      <c r="BB12" t="e">
        <f>#REF!&gt;=#REF!</f>
        <v>#REF!</v>
      </c>
      <c r="BD12" t="e">
        <f>#REF!&gt;=#REF!</f>
        <v>#REF!</v>
      </c>
    </row>
    <row r="13" spans="1:56" ht="30.75" customHeight="1" x14ac:dyDescent="0.25">
      <c r="A13" s="24"/>
      <c r="B13" s="20" t="s">
        <v>109</v>
      </c>
      <c r="C13" s="16"/>
      <c r="D13" s="14">
        <f>COUNTIF('Technical Expertise Table'!$U$5:$AJ$213,CONCATENATE('Technical Capacity'!D$4,'Technical Capacity'!$B13))</f>
        <v>0</v>
      </c>
      <c r="E13" s="16"/>
      <c r="F13" s="14">
        <f>COUNTIF('Technical Expertise Table'!$U$5:$AJ$213,CONCATENATE('Technical Capacity'!F$4,'Technical Capacity'!$B13))</f>
        <v>0</v>
      </c>
      <c r="G13" s="16"/>
      <c r="H13" s="14">
        <f>COUNTIF('Technical Expertise Table'!$U$5:$AJ$213,CONCATENATE('Technical Capacity'!H$4,'Technical Capacity'!$B13))</f>
        <v>0</v>
      </c>
      <c r="I13" s="16"/>
      <c r="J13" s="14">
        <f>COUNTIF('Technical Expertise Table'!$U$5:$AJ$213,CONCATENATE('Technical Capacity'!J$4,'Technical Capacity'!$B13))</f>
        <v>0</v>
      </c>
      <c r="K13" s="16"/>
      <c r="L13" s="14">
        <f>COUNTIF('Technical Expertise Table'!$U$5:$AJ$213,CONCATENATE('Technical Capacity'!L$4,'Technical Capacity'!$B13))</f>
        <v>0</v>
      </c>
      <c r="M13" s="16"/>
      <c r="N13" s="14">
        <f>COUNTIF('Technical Expertise Table'!$U$5:$AJ$213,CONCATENATE('Technical Capacity'!N$4,'Technical Capacity'!$B13))</f>
        <v>0</v>
      </c>
      <c r="O13" s="16"/>
      <c r="P13" s="14">
        <f>COUNTIF('Technical Expertise Table'!$U$5:$AJ$213,CONCATENATE('Technical Capacity'!P$4,'Technical Capacity'!$B13))</f>
        <v>0</v>
      </c>
      <c r="Q13" s="16">
        <v>1</v>
      </c>
      <c r="R13" s="14">
        <f>COUNTIF('Technical Expertise Table'!$U$5:$AJ$213,CONCATENATE('Technical Capacity'!R$4,'Technical Capacity'!$B13))</f>
        <v>0</v>
      </c>
      <c r="S13" s="16"/>
      <c r="T13" s="14">
        <f>COUNTIF('Technical Expertise Table'!$U$5:$AJ$213,CONCATENATE('Technical Capacity'!T$4,'Technical Capacity'!$B13))</f>
        <v>0</v>
      </c>
      <c r="U13" s="16"/>
      <c r="V13" s="14">
        <f>COUNTIF('Technical Expertise Table'!$U$5:$AJ$213,CONCATENATE('Technical Capacity'!V$4,'Technical Capacity'!$B13))</f>
        <v>0</v>
      </c>
      <c r="Y13" t="b">
        <f t="shared" si="0"/>
        <v>1</v>
      </c>
      <c r="AA13" t="b">
        <f t="shared" si="1"/>
        <v>1</v>
      </c>
      <c r="AC13" t="e">
        <f>#REF!&gt;=#REF!</f>
        <v>#REF!</v>
      </c>
      <c r="AE13" t="b">
        <f t="shared" si="2"/>
        <v>1</v>
      </c>
      <c r="AG13" t="b">
        <f t="shared" si="3"/>
        <v>1</v>
      </c>
      <c r="AI13" t="b">
        <f t="shared" si="4"/>
        <v>1</v>
      </c>
      <c r="AL13" t="b">
        <f t="shared" si="5"/>
        <v>1</v>
      </c>
      <c r="AN13" t="b">
        <f t="shared" si="6"/>
        <v>1</v>
      </c>
      <c r="AP13" t="b">
        <f t="shared" si="7"/>
        <v>0</v>
      </c>
      <c r="AR13" t="b">
        <f t="shared" si="8"/>
        <v>1</v>
      </c>
      <c r="AT13" t="b">
        <f t="shared" si="9"/>
        <v>1</v>
      </c>
      <c r="AV13" t="e">
        <f>#REF!&gt;=#REF!</f>
        <v>#REF!</v>
      </c>
      <c r="AX13" t="e">
        <f>#REF!&gt;=#REF!</f>
        <v>#REF!</v>
      </c>
      <c r="AZ13" t="e">
        <f>#REF!&gt;=#REF!</f>
        <v>#REF!</v>
      </c>
      <c r="BB13" t="e">
        <f>#REF!&gt;=#REF!</f>
        <v>#REF!</v>
      </c>
      <c r="BD13" t="e">
        <f>#REF!&gt;=#REF!</f>
        <v>#REF!</v>
      </c>
    </row>
    <row r="14" spans="1:56" ht="39" customHeight="1" x14ac:dyDescent="0.25">
      <c r="A14" s="24"/>
      <c r="B14" s="20" t="s">
        <v>108</v>
      </c>
      <c r="C14" s="16"/>
      <c r="D14" s="14">
        <f>COUNTIF('Technical Expertise Table'!$U$5:$AJ$213,CONCATENATE('Technical Capacity'!D$4,'Technical Capacity'!$B14))</f>
        <v>0</v>
      </c>
      <c r="E14" s="16"/>
      <c r="F14" s="14">
        <f>COUNTIF('Technical Expertise Table'!$U$5:$AJ$213,CONCATENATE('Technical Capacity'!F$4,'Technical Capacity'!$B14))</f>
        <v>0</v>
      </c>
      <c r="G14" s="16"/>
      <c r="H14" s="14">
        <f>COUNTIF('Technical Expertise Table'!$U$5:$AJ$213,CONCATENATE('Technical Capacity'!H$4,'Technical Capacity'!$B14))</f>
        <v>0</v>
      </c>
      <c r="I14" s="16"/>
      <c r="J14" s="14">
        <f>COUNTIF('Technical Expertise Table'!$U$5:$AJ$213,CONCATENATE('Technical Capacity'!J$4,'Technical Capacity'!$B14))</f>
        <v>0</v>
      </c>
      <c r="K14" s="16"/>
      <c r="L14" s="14">
        <f>COUNTIF('Technical Expertise Table'!$U$5:$AJ$213,CONCATENATE('Technical Capacity'!L$4,'Technical Capacity'!$B14))</f>
        <v>0</v>
      </c>
      <c r="M14" s="16">
        <v>2</v>
      </c>
      <c r="N14" s="14">
        <f>COUNTIF('Technical Expertise Table'!$U$5:$AJ$213,CONCATENATE('Technical Capacity'!N$4,'Technical Capacity'!$B14))</f>
        <v>0</v>
      </c>
      <c r="O14" s="16">
        <v>3</v>
      </c>
      <c r="P14" s="14">
        <f>COUNTIF('Technical Expertise Table'!$U$5:$AJ$213,CONCATENATE('Technical Capacity'!P$4,'Technical Capacity'!$B14))</f>
        <v>0</v>
      </c>
      <c r="Q14" s="16"/>
      <c r="R14" s="14">
        <f>COUNTIF('Technical Expertise Table'!$U$5:$AJ$213,CONCATENATE('Technical Capacity'!R$4,'Technical Capacity'!$B14))</f>
        <v>0</v>
      </c>
      <c r="S14" s="16">
        <v>1</v>
      </c>
      <c r="T14" s="14">
        <f>COUNTIF('Technical Expertise Table'!$U$5:$AJ$213,CONCATENATE('Technical Capacity'!T$4,'Technical Capacity'!$B14))</f>
        <v>0</v>
      </c>
      <c r="U14" s="16">
        <v>1</v>
      </c>
      <c r="V14" s="14">
        <f>COUNTIF('Technical Expertise Table'!$U$5:$AJ$213,CONCATENATE('Technical Capacity'!V$4,'Technical Capacity'!$B14))</f>
        <v>0</v>
      </c>
      <c r="Y14" t="b">
        <f t="shared" si="0"/>
        <v>1</v>
      </c>
      <c r="AA14" t="b">
        <f t="shared" si="1"/>
        <v>1</v>
      </c>
      <c r="AC14" t="e">
        <f>#REF!&gt;=#REF!</f>
        <v>#REF!</v>
      </c>
      <c r="AE14" t="b">
        <f t="shared" si="2"/>
        <v>1</v>
      </c>
      <c r="AG14" t="b">
        <f t="shared" si="3"/>
        <v>1</v>
      </c>
      <c r="AI14" t="b">
        <f t="shared" si="4"/>
        <v>1</v>
      </c>
      <c r="AL14" t="b">
        <f t="shared" si="5"/>
        <v>0</v>
      </c>
      <c r="AN14" t="b">
        <f t="shared" si="6"/>
        <v>0</v>
      </c>
      <c r="AP14" t="b">
        <f t="shared" si="7"/>
        <v>1</v>
      </c>
      <c r="AR14" t="b">
        <f t="shared" si="8"/>
        <v>0</v>
      </c>
      <c r="AT14" t="b">
        <f t="shared" si="9"/>
        <v>0</v>
      </c>
      <c r="AV14" t="e">
        <f>#REF!&gt;=#REF!</f>
        <v>#REF!</v>
      </c>
      <c r="AX14" t="e">
        <f>#REF!&gt;=#REF!</f>
        <v>#REF!</v>
      </c>
      <c r="AZ14" t="e">
        <f>#REF!&gt;=#REF!</f>
        <v>#REF!</v>
      </c>
      <c r="BB14" t="e">
        <f>#REF!&gt;=#REF!</f>
        <v>#REF!</v>
      </c>
      <c r="BD14" t="e">
        <f>#REF!&gt;=#REF!</f>
        <v>#REF!</v>
      </c>
    </row>
    <row r="15" spans="1:56" ht="33.75" customHeight="1" x14ac:dyDescent="0.25">
      <c r="A15" s="24"/>
      <c r="B15" s="20" t="s">
        <v>19</v>
      </c>
      <c r="C15" s="16"/>
      <c r="D15" s="14">
        <f>COUNTIF('Technical Expertise Table'!$U$5:$AJ$213,CONCATENATE('Technical Capacity'!D$4,'Technical Capacity'!$B15))</f>
        <v>0</v>
      </c>
      <c r="E15" s="16"/>
      <c r="F15" s="14">
        <f>COUNTIF('Technical Expertise Table'!$U$5:$AJ$213,CONCATENATE('Technical Capacity'!F$4,'Technical Capacity'!$B15))</f>
        <v>0</v>
      </c>
      <c r="G15" s="16"/>
      <c r="H15" s="14">
        <f>COUNTIF('Technical Expertise Table'!$U$5:$AJ$213,CONCATENATE('Technical Capacity'!H$4,'Technical Capacity'!$B15))</f>
        <v>0</v>
      </c>
      <c r="I15" s="16"/>
      <c r="J15" s="14">
        <f>COUNTIF('Technical Expertise Table'!$U$5:$AJ$213,CONCATENATE('Technical Capacity'!J$4,'Technical Capacity'!$B15))</f>
        <v>0</v>
      </c>
      <c r="K15" s="16">
        <v>3</v>
      </c>
      <c r="L15" s="14">
        <f>COUNTIF('Technical Expertise Table'!$U$5:$AJ$213,CONCATENATE('Technical Capacity'!L$4,'Technical Capacity'!$B15))</f>
        <v>0</v>
      </c>
      <c r="M15" s="16">
        <v>2</v>
      </c>
      <c r="N15" s="14">
        <f>COUNTIF('Technical Expertise Table'!$U$5:$AJ$213,CONCATENATE('Technical Capacity'!N$4,'Technical Capacity'!$B15))</f>
        <v>0</v>
      </c>
      <c r="O15" s="16"/>
      <c r="P15" s="14">
        <f>COUNTIF('Technical Expertise Table'!$U$5:$AJ$213,CONCATENATE('Technical Capacity'!P$4,'Technical Capacity'!$B15))</f>
        <v>0</v>
      </c>
      <c r="Q15" s="16"/>
      <c r="R15" s="14">
        <f>COUNTIF('Technical Expertise Table'!$U$5:$AJ$213,CONCATENATE('Technical Capacity'!R$4,'Technical Capacity'!$B15))</f>
        <v>0</v>
      </c>
      <c r="S15" s="16">
        <v>1</v>
      </c>
      <c r="T15" s="14">
        <f>COUNTIF('Technical Expertise Table'!$U$5:$AJ$213,CONCATENATE('Technical Capacity'!T$4,'Technical Capacity'!$B15))</f>
        <v>0</v>
      </c>
      <c r="U15" s="16">
        <v>1</v>
      </c>
      <c r="V15" s="14">
        <f>COUNTIF('Technical Expertise Table'!$U$5:$AJ$213,CONCATENATE('Technical Capacity'!V$4,'Technical Capacity'!$B15))</f>
        <v>0</v>
      </c>
      <c r="Y15" t="b">
        <f t="shared" si="0"/>
        <v>1</v>
      </c>
      <c r="AA15" t="b">
        <f t="shared" si="1"/>
        <v>1</v>
      </c>
      <c r="AC15" t="e">
        <f>#REF!&gt;=#REF!</f>
        <v>#REF!</v>
      </c>
      <c r="AE15" t="b">
        <f t="shared" si="2"/>
        <v>1</v>
      </c>
      <c r="AG15" t="b">
        <f t="shared" si="3"/>
        <v>1</v>
      </c>
      <c r="AI15" t="b">
        <f t="shared" si="4"/>
        <v>0</v>
      </c>
      <c r="AL15" t="b">
        <f t="shared" si="5"/>
        <v>0</v>
      </c>
      <c r="AN15" t="b">
        <f t="shared" si="6"/>
        <v>1</v>
      </c>
      <c r="AP15" t="b">
        <f t="shared" si="7"/>
        <v>1</v>
      </c>
      <c r="AR15" t="b">
        <f t="shared" si="8"/>
        <v>0</v>
      </c>
      <c r="AT15" t="b">
        <f t="shared" si="9"/>
        <v>0</v>
      </c>
      <c r="AV15" t="e">
        <f>#REF!&gt;=#REF!</f>
        <v>#REF!</v>
      </c>
      <c r="AX15" t="e">
        <f>#REF!&gt;=#REF!</f>
        <v>#REF!</v>
      </c>
      <c r="AZ15" t="e">
        <f>#REF!&gt;=#REF!</f>
        <v>#REF!</v>
      </c>
      <c r="BB15" t="e">
        <f>#REF!&gt;=#REF!</f>
        <v>#REF!</v>
      </c>
      <c r="BD15" t="e">
        <f>#REF!&gt;=#REF!</f>
        <v>#REF!</v>
      </c>
    </row>
    <row r="16" spans="1:56" ht="33.75" customHeight="1" x14ac:dyDescent="0.25">
      <c r="A16" s="24"/>
      <c r="B16" s="20" t="s">
        <v>107</v>
      </c>
      <c r="C16" s="16">
        <v>1</v>
      </c>
      <c r="D16" s="14">
        <f>COUNTIF('Technical Expertise Table'!$U$5:$AJ$213,CONCATENATE('Technical Capacity'!D$4,'Technical Capacity'!$B16))</f>
        <v>0</v>
      </c>
      <c r="E16" s="16">
        <v>1</v>
      </c>
      <c r="F16" s="14">
        <f>COUNTIF('Technical Expertise Table'!$U$5:$AJ$213,CONCATENATE('Technical Capacity'!F$4,'Technical Capacity'!$B16))</f>
        <v>0</v>
      </c>
      <c r="G16" s="16"/>
      <c r="H16" s="14">
        <f>COUNTIF('Technical Expertise Table'!$U$5:$AJ$213,CONCATENATE('Technical Capacity'!H$4,'Technical Capacity'!$B16))</f>
        <v>0</v>
      </c>
      <c r="I16" s="16"/>
      <c r="J16" s="14">
        <f>COUNTIF('Technical Expertise Table'!$U$5:$AJ$213,CONCATENATE('Technical Capacity'!J$4,'Technical Capacity'!$B16))</f>
        <v>0</v>
      </c>
      <c r="K16" s="16">
        <v>3</v>
      </c>
      <c r="L16" s="14">
        <f>COUNTIF('Technical Expertise Table'!$U$5:$AJ$213,CONCATENATE('Technical Capacity'!L$4,'Technical Capacity'!$B16))</f>
        <v>0</v>
      </c>
      <c r="M16" s="16">
        <v>2</v>
      </c>
      <c r="N16" s="14">
        <f>COUNTIF('Technical Expertise Table'!$U$5:$AJ$213,CONCATENATE('Technical Capacity'!N$4,'Technical Capacity'!$B16))</f>
        <v>0</v>
      </c>
      <c r="O16" s="16">
        <v>1</v>
      </c>
      <c r="P16" s="14">
        <f>COUNTIF('Technical Expertise Table'!$U$5:$AJ$213,CONCATENATE('Technical Capacity'!P$4,'Technical Capacity'!$B16))</f>
        <v>0</v>
      </c>
      <c r="Q16" s="16">
        <v>1</v>
      </c>
      <c r="R16" s="14">
        <f>COUNTIF('Technical Expertise Table'!$U$5:$AJ$213,CONCATENATE('Technical Capacity'!R$4,'Technical Capacity'!$B16))</f>
        <v>0</v>
      </c>
      <c r="S16" s="16">
        <v>1</v>
      </c>
      <c r="T16" s="14">
        <f>COUNTIF('Technical Expertise Table'!$U$5:$AJ$213,CONCATENATE('Technical Capacity'!T$4,'Technical Capacity'!$B16))</f>
        <v>0</v>
      </c>
      <c r="U16" s="16">
        <v>1</v>
      </c>
      <c r="V16" s="14">
        <f>COUNTIF('Technical Expertise Table'!$U$5:$AJ$213,CONCATENATE('Technical Capacity'!V$4,'Technical Capacity'!$B16))</f>
        <v>0</v>
      </c>
      <c r="Y16" t="b">
        <f t="shared" si="0"/>
        <v>0</v>
      </c>
      <c r="AA16" t="b">
        <f t="shared" si="1"/>
        <v>0</v>
      </c>
      <c r="AC16" t="e">
        <f>#REF!&gt;=#REF!</f>
        <v>#REF!</v>
      </c>
      <c r="AE16" t="b">
        <f t="shared" si="2"/>
        <v>1</v>
      </c>
      <c r="AG16" t="b">
        <f t="shared" si="3"/>
        <v>1</v>
      </c>
      <c r="AI16" t="b">
        <f t="shared" si="4"/>
        <v>0</v>
      </c>
      <c r="AL16" t="b">
        <f t="shared" si="5"/>
        <v>0</v>
      </c>
      <c r="AN16" t="b">
        <f t="shared" si="6"/>
        <v>0</v>
      </c>
      <c r="AP16" t="b">
        <f t="shared" si="7"/>
        <v>0</v>
      </c>
      <c r="AR16" t="b">
        <f t="shared" si="8"/>
        <v>0</v>
      </c>
      <c r="AT16" t="b">
        <f t="shared" si="9"/>
        <v>0</v>
      </c>
      <c r="AV16" t="e">
        <f>#REF!&gt;=#REF!</f>
        <v>#REF!</v>
      </c>
      <c r="AX16" t="e">
        <f>#REF!&gt;=#REF!</f>
        <v>#REF!</v>
      </c>
      <c r="AZ16" t="e">
        <f>#REF!&gt;=#REF!</f>
        <v>#REF!</v>
      </c>
      <c r="BB16" t="e">
        <f>#REF!&gt;=#REF!</f>
        <v>#REF!</v>
      </c>
      <c r="BD16" t="e">
        <f>#REF!&gt;=#REF!</f>
        <v>#REF!</v>
      </c>
    </row>
    <row r="17" spans="1:56" ht="33.75" customHeight="1" x14ac:dyDescent="0.25">
      <c r="A17" s="24"/>
      <c r="B17" s="20" t="s">
        <v>20</v>
      </c>
      <c r="C17" s="16">
        <v>1</v>
      </c>
      <c r="D17" s="14">
        <f>COUNTIF('Technical Expertise Table'!$U$5:$AJ$213,CONCATENATE('Technical Capacity'!D$4,'Technical Capacity'!$B17))</f>
        <v>0</v>
      </c>
      <c r="E17" s="16">
        <v>1</v>
      </c>
      <c r="F17" s="14">
        <f>COUNTIF('Technical Expertise Table'!$U$5:$AJ$213,CONCATENATE('Technical Capacity'!F$4,'Technical Capacity'!$B17))</f>
        <v>0</v>
      </c>
      <c r="G17" s="16"/>
      <c r="H17" s="14">
        <f>COUNTIF('Technical Expertise Table'!$U$5:$AJ$213,CONCATENATE('Technical Capacity'!H$4,'Technical Capacity'!$B17))</f>
        <v>0</v>
      </c>
      <c r="I17" s="16"/>
      <c r="J17" s="14">
        <f>COUNTIF('Technical Expertise Table'!$U$5:$AJ$213,CONCATENATE('Technical Capacity'!J$4,'Technical Capacity'!$B17))</f>
        <v>0</v>
      </c>
      <c r="K17" s="16">
        <v>6</v>
      </c>
      <c r="L17" s="14">
        <f>COUNTIF('Technical Expertise Table'!$U$5:$AJ$213,CONCATENATE('Technical Capacity'!L$4,'Technical Capacity'!$B17))</f>
        <v>0</v>
      </c>
      <c r="M17" s="16">
        <v>2</v>
      </c>
      <c r="N17" s="14">
        <f>COUNTIF('Technical Expertise Table'!$U$5:$AJ$213,CONCATENATE('Technical Capacity'!N$4,'Technical Capacity'!$B17))</f>
        <v>0</v>
      </c>
      <c r="O17" s="16">
        <v>2</v>
      </c>
      <c r="P17" s="14">
        <f>COUNTIF('Technical Expertise Table'!$U$5:$AJ$213,CONCATENATE('Technical Capacity'!P$4,'Technical Capacity'!$B17))</f>
        <v>0</v>
      </c>
      <c r="Q17" s="16">
        <v>1</v>
      </c>
      <c r="R17" s="14">
        <f>COUNTIF('Technical Expertise Table'!$U$5:$AJ$213,CONCATENATE('Technical Capacity'!R$4,'Technical Capacity'!$B17))</f>
        <v>0</v>
      </c>
      <c r="S17" s="16">
        <v>1</v>
      </c>
      <c r="T17" s="14">
        <f>COUNTIF('Technical Expertise Table'!$U$5:$AJ$213,CONCATENATE('Technical Capacity'!T$4,'Technical Capacity'!$B17))</f>
        <v>0</v>
      </c>
      <c r="U17" s="16">
        <v>1</v>
      </c>
      <c r="V17" s="14">
        <f>COUNTIF('Technical Expertise Table'!$U$5:$AJ$213,CONCATENATE('Technical Capacity'!V$4,'Technical Capacity'!$B17))</f>
        <v>0</v>
      </c>
      <c r="Y17" t="b">
        <f t="shared" si="0"/>
        <v>0</v>
      </c>
      <c r="AA17" t="b">
        <f t="shared" si="1"/>
        <v>0</v>
      </c>
      <c r="AC17" t="e">
        <f>#REF!&gt;=#REF!</f>
        <v>#REF!</v>
      </c>
      <c r="AE17" t="b">
        <f t="shared" si="2"/>
        <v>1</v>
      </c>
      <c r="AG17" t="b">
        <f t="shared" si="3"/>
        <v>1</v>
      </c>
      <c r="AI17" t="b">
        <f t="shared" si="4"/>
        <v>0</v>
      </c>
      <c r="AL17" t="b">
        <f t="shared" si="5"/>
        <v>0</v>
      </c>
      <c r="AN17" t="b">
        <f t="shared" si="6"/>
        <v>0</v>
      </c>
      <c r="AP17" t="b">
        <f t="shared" si="7"/>
        <v>0</v>
      </c>
      <c r="AR17" t="b">
        <f t="shared" si="8"/>
        <v>0</v>
      </c>
      <c r="AT17" t="b">
        <f t="shared" si="9"/>
        <v>0</v>
      </c>
      <c r="AV17" t="e">
        <f>#REF!&gt;=#REF!</f>
        <v>#REF!</v>
      </c>
      <c r="AX17" t="e">
        <f>#REF!&gt;=#REF!</f>
        <v>#REF!</v>
      </c>
      <c r="AZ17" t="e">
        <f>#REF!&gt;=#REF!</f>
        <v>#REF!</v>
      </c>
      <c r="BB17" t="e">
        <f>#REF!&gt;=#REF!</f>
        <v>#REF!</v>
      </c>
      <c r="BD17" t="e">
        <f>#REF!&gt;=#REF!</f>
        <v>#REF!</v>
      </c>
    </row>
    <row r="18" spans="1:56" ht="33.75" customHeight="1" x14ac:dyDescent="0.25">
      <c r="A18" s="24"/>
      <c r="B18" s="20" t="s">
        <v>118</v>
      </c>
      <c r="C18" s="16">
        <v>1</v>
      </c>
      <c r="D18" s="14">
        <f>COUNTIF('Technical Expertise Table'!$U$5:$AJ$213,CONCATENATE('Technical Capacity'!D$4,'Technical Capacity'!$B18))</f>
        <v>0</v>
      </c>
      <c r="E18" s="16">
        <v>1</v>
      </c>
      <c r="F18" s="14">
        <f>COUNTIF('Technical Expertise Table'!$U$5:$AJ$213,CONCATENATE('Technical Capacity'!F$4,'Technical Capacity'!$B18))</f>
        <v>0</v>
      </c>
      <c r="G18" s="16"/>
      <c r="H18" s="14">
        <f>COUNTIF('Technical Expertise Table'!$U$5:$AJ$213,CONCATENATE('Technical Capacity'!H$4,'Technical Capacity'!$B18))</f>
        <v>0</v>
      </c>
      <c r="I18" s="16"/>
      <c r="J18" s="14">
        <f>COUNTIF('Technical Expertise Table'!$U$5:$AJ$213,CONCATENATE('Technical Capacity'!J$4,'Technical Capacity'!$B18))</f>
        <v>0</v>
      </c>
      <c r="K18" s="16">
        <v>3</v>
      </c>
      <c r="L18" s="14">
        <f>COUNTIF('Technical Expertise Table'!$U$5:$AJ$213,CONCATENATE('Technical Capacity'!L$4,'Technical Capacity'!$B18))</f>
        <v>0</v>
      </c>
      <c r="M18" s="16">
        <v>2</v>
      </c>
      <c r="N18" s="14">
        <f>COUNTIF('Technical Expertise Table'!$U$5:$AJ$213,CONCATENATE('Technical Capacity'!N$4,'Technical Capacity'!$B18))</f>
        <v>0</v>
      </c>
      <c r="O18" s="16"/>
      <c r="P18" s="14">
        <f>COUNTIF('Technical Expertise Table'!$U$5:$AJ$213,CONCATENATE('Technical Capacity'!P$4,'Technical Capacity'!$B18))</f>
        <v>0</v>
      </c>
      <c r="Q18" s="16"/>
      <c r="R18" s="14">
        <f>COUNTIF('Technical Expertise Table'!$U$5:$AJ$213,CONCATENATE('Technical Capacity'!R$4,'Technical Capacity'!$B18))</f>
        <v>0</v>
      </c>
      <c r="S18" s="16">
        <v>1</v>
      </c>
      <c r="T18" s="14">
        <f>COUNTIF('Technical Expertise Table'!$U$5:$AJ$213,CONCATENATE('Technical Capacity'!T$4,'Technical Capacity'!$B18))</f>
        <v>0</v>
      </c>
      <c r="U18" s="16">
        <v>1</v>
      </c>
      <c r="V18" s="14">
        <f>COUNTIF('Technical Expertise Table'!$U$5:$AJ$213,CONCATENATE('Technical Capacity'!V$4,'Technical Capacity'!$B18))</f>
        <v>0</v>
      </c>
      <c r="Y18" t="b">
        <f t="shared" si="0"/>
        <v>0</v>
      </c>
      <c r="AA18" t="b">
        <f t="shared" si="1"/>
        <v>0</v>
      </c>
      <c r="AC18" t="e">
        <f>#REF!&gt;=#REF!</f>
        <v>#REF!</v>
      </c>
      <c r="AE18" t="b">
        <f t="shared" si="2"/>
        <v>1</v>
      </c>
      <c r="AG18" t="b">
        <f t="shared" si="3"/>
        <v>1</v>
      </c>
      <c r="AI18" t="b">
        <f t="shared" si="4"/>
        <v>0</v>
      </c>
      <c r="AL18" t="b">
        <f t="shared" si="5"/>
        <v>0</v>
      </c>
      <c r="AN18" t="b">
        <f t="shared" si="6"/>
        <v>1</v>
      </c>
      <c r="AP18" t="b">
        <f t="shared" si="7"/>
        <v>1</v>
      </c>
      <c r="AR18" t="b">
        <f t="shared" si="8"/>
        <v>0</v>
      </c>
      <c r="AT18" t="b">
        <f t="shared" si="9"/>
        <v>0</v>
      </c>
      <c r="AV18" t="e">
        <f>#REF!&gt;=#REF!</f>
        <v>#REF!</v>
      </c>
      <c r="AX18" t="e">
        <f>#REF!&gt;=#REF!</f>
        <v>#REF!</v>
      </c>
      <c r="AZ18" t="e">
        <f>#REF!&gt;=#REF!</f>
        <v>#REF!</v>
      </c>
      <c r="BB18" t="e">
        <f>#REF!&gt;=#REF!</f>
        <v>#REF!</v>
      </c>
      <c r="BD18" t="e">
        <f>#REF!&gt;=#REF!</f>
        <v>#REF!</v>
      </c>
    </row>
    <row r="19" spans="1:56" ht="33.75" customHeight="1" x14ac:dyDescent="0.25">
      <c r="A19" s="24"/>
      <c r="B19" s="20" t="s">
        <v>112</v>
      </c>
      <c r="C19" s="16">
        <v>1</v>
      </c>
      <c r="D19" s="14">
        <f>COUNTIF('Technical Expertise Table'!$U$5:$AJ$213,CONCATENATE('Technical Capacity'!D$4,'Technical Capacity'!$B19))</f>
        <v>0</v>
      </c>
      <c r="E19" s="16">
        <v>1</v>
      </c>
      <c r="F19" s="14">
        <f>COUNTIF('Technical Expertise Table'!$U$5:$AJ$213,CONCATENATE('Technical Capacity'!F$4,'Technical Capacity'!$B19))</f>
        <v>0</v>
      </c>
      <c r="G19" s="16">
        <v>1</v>
      </c>
      <c r="H19" s="14">
        <f>COUNTIF('Technical Expertise Table'!$U$5:$AJ$213,CONCATENATE('Technical Capacity'!H$4,'Technical Capacity'!$B19))</f>
        <v>0</v>
      </c>
      <c r="I19" s="16">
        <v>1</v>
      </c>
      <c r="J19" s="14">
        <f>COUNTIF('Technical Expertise Table'!$U$5:$AJ$213,CONCATENATE('Technical Capacity'!J$4,'Technical Capacity'!$B19))</f>
        <v>0</v>
      </c>
      <c r="K19" s="16">
        <v>1</v>
      </c>
      <c r="L19" s="14">
        <f>COUNTIF('Technical Expertise Table'!$U$5:$AJ$213,CONCATENATE('Technical Capacity'!L$4,'Technical Capacity'!$B19))</f>
        <v>0</v>
      </c>
      <c r="M19" s="16">
        <v>1</v>
      </c>
      <c r="N19" s="14">
        <f>COUNTIF('Technical Expertise Table'!$U$5:$AJ$213,CONCATENATE('Technical Capacity'!N$4,'Technical Capacity'!$B19))</f>
        <v>0</v>
      </c>
      <c r="O19" s="16"/>
      <c r="P19" s="14">
        <f>COUNTIF('Technical Expertise Table'!$U$5:$AJ$213,CONCATENATE('Technical Capacity'!P$4,'Technical Capacity'!$B19))</f>
        <v>0</v>
      </c>
      <c r="Q19" s="16"/>
      <c r="R19" s="14">
        <f>COUNTIF('Technical Expertise Table'!$U$5:$AJ$213,CONCATENATE('Technical Capacity'!R$4,'Technical Capacity'!$B19))</f>
        <v>0</v>
      </c>
      <c r="S19" s="16">
        <v>1</v>
      </c>
      <c r="T19" s="14">
        <f>COUNTIF('Technical Expertise Table'!$U$5:$AJ$213,CONCATENATE('Technical Capacity'!T$4,'Technical Capacity'!$B19))</f>
        <v>0</v>
      </c>
      <c r="U19" s="16"/>
      <c r="V19" s="14">
        <f>COUNTIF('Technical Expertise Table'!$U$5:$AJ$213,CONCATENATE('Technical Capacity'!V$4,'Technical Capacity'!$B19))</f>
        <v>0</v>
      </c>
      <c r="Y19" t="b">
        <f t="shared" si="0"/>
        <v>0</v>
      </c>
      <c r="AA19" t="b">
        <f t="shared" si="1"/>
        <v>0</v>
      </c>
      <c r="AC19" t="e">
        <f>#REF!&gt;=#REF!</f>
        <v>#REF!</v>
      </c>
      <c r="AE19" t="b">
        <f t="shared" si="2"/>
        <v>0</v>
      </c>
      <c r="AG19" t="b">
        <f t="shared" si="3"/>
        <v>0</v>
      </c>
      <c r="AI19" t="b">
        <f t="shared" si="4"/>
        <v>0</v>
      </c>
      <c r="AL19" t="b">
        <f t="shared" si="5"/>
        <v>0</v>
      </c>
      <c r="AN19" t="b">
        <f t="shared" si="6"/>
        <v>1</v>
      </c>
      <c r="AP19" t="b">
        <f t="shared" si="7"/>
        <v>1</v>
      </c>
      <c r="AR19" t="b">
        <f t="shared" si="8"/>
        <v>0</v>
      </c>
      <c r="AT19" t="b">
        <f t="shared" si="9"/>
        <v>1</v>
      </c>
      <c r="AV19" t="e">
        <f>#REF!&gt;=#REF!</f>
        <v>#REF!</v>
      </c>
      <c r="AX19" t="e">
        <f>#REF!&gt;=#REF!</f>
        <v>#REF!</v>
      </c>
      <c r="AZ19" t="e">
        <f>#REF!&gt;=#REF!</f>
        <v>#REF!</v>
      </c>
      <c r="BB19" t="e">
        <f>#REF!&gt;=#REF!</f>
        <v>#REF!</v>
      </c>
      <c r="BD19" t="e">
        <f>#REF!&gt;=#REF!</f>
        <v>#REF!</v>
      </c>
    </row>
    <row r="20" spans="1:56" ht="54.75" customHeight="1" x14ac:dyDescent="0.25">
      <c r="A20" s="24"/>
      <c r="B20" s="20" t="s">
        <v>115</v>
      </c>
      <c r="C20" s="16">
        <v>1</v>
      </c>
      <c r="D20" s="14">
        <f>COUNTIF('Technical Expertise Table'!$U$5:$AJ$213,CONCATENATE('Technical Capacity'!D$4,'Technical Capacity'!$B20))</f>
        <v>0</v>
      </c>
      <c r="E20" s="16">
        <v>1</v>
      </c>
      <c r="F20" s="14">
        <f>COUNTIF('Technical Expertise Table'!$U$5:$AJ$213,CONCATENATE('Technical Capacity'!F$4,'Technical Capacity'!$B20))</f>
        <v>0</v>
      </c>
      <c r="G20" s="16"/>
      <c r="H20" s="14">
        <f>COUNTIF('Technical Expertise Table'!$U$5:$AJ$213,CONCATENATE('Technical Capacity'!H$4,'Technical Capacity'!$B20))</f>
        <v>0</v>
      </c>
      <c r="I20" s="16"/>
      <c r="J20" s="14">
        <f>COUNTIF('Technical Expertise Table'!$U$5:$AJ$213,CONCATENATE('Technical Capacity'!J$4,'Technical Capacity'!$B20))</f>
        <v>0</v>
      </c>
      <c r="K20" s="16"/>
      <c r="L20" s="14">
        <f>COUNTIF('Technical Expertise Table'!$U$5:$AJ$213,CONCATENATE('Technical Capacity'!L$4,'Technical Capacity'!$B20))</f>
        <v>0</v>
      </c>
      <c r="M20" s="16">
        <v>1</v>
      </c>
      <c r="N20" s="14">
        <f>COUNTIF('Technical Expertise Table'!$U$5:$AJ$213,CONCATENATE('Technical Capacity'!N$4,'Technical Capacity'!$B20))</f>
        <v>0</v>
      </c>
      <c r="O20" s="16">
        <v>1</v>
      </c>
      <c r="P20" s="14">
        <f>COUNTIF('Technical Expertise Table'!$U$5:$AJ$213,CONCATENATE('Technical Capacity'!P$4,'Technical Capacity'!$B20))</f>
        <v>0</v>
      </c>
      <c r="Q20" s="16"/>
      <c r="R20" s="14">
        <f>COUNTIF('Technical Expertise Table'!$U$5:$AJ$213,CONCATENATE('Technical Capacity'!R$4,'Technical Capacity'!$B20))</f>
        <v>0</v>
      </c>
      <c r="S20" s="16">
        <v>1</v>
      </c>
      <c r="T20" s="14">
        <f>COUNTIF('Technical Expertise Table'!$U$5:$AJ$213,CONCATENATE('Technical Capacity'!T$4,'Technical Capacity'!$B20))</f>
        <v>0</v>
      </c>
      <c r="U20" s="16">
        <v>1</v>
      </c>
      <c r="V20" s="14">
        <f>COUNTIF('Technical Expertise Table'!$U$5:$AJ$213,CONCATENATE('Technical Capacity'!V$4,'Technical Capacity'!$B20))</f>
        <v>0</v>
      </c>
      <c r="Y20" t="b">
        <f t="shared" si="0"/>
        <v>0</v>
      </c>
      <c r="AA20" t="b">
        <f t="shared" si="1"/>
        <v>0</v>
      </c>
      <c r="AC20" t="e">
        <f>#REF!&gt;=#REF!</f>
        <v>#REF!</v>
      </c>
      <c r="AE20" t="b">
        <f t="shared" si="2"/>
        <v>1</v>
      </c>
      <c r="AG20" t="b">
        <f t="shared" si="3"/>
        <v>1</v>
      </c>
      <c r="AI20" t="b">
        <f t="shared" si="4"/>
        <v>1</v>
      </c>
      <c r="AL20" t="b">
        <f t="shared" si="5"/>
        <v>0</v>
      </c>
      <c r="AN20" t="b">
        <f t="shared" si="6"/>
        <v>0</v>
      </c>
      <c r="AP20" t="b">
        <f t="shared" si="7"/>
        <v>1</v>
      </c>
      <c r="AR20" t="b">
        <f t="shared" si="8"/>
        <v>0</v>
      </c>
      <c r="AT20" t="b">
        <f t="shared" si="9"/>
        <v>0</v>
      </c>
      <c r="AV20" t="e">
        <f>#REF!&gt;=#REF!</f>
        <v>#REF!</v>
      </c>
      <c r="AX20" t="e">
        <f>#REF!&gt;=#REF!</f>
        <v>#REF!</v>
      </c>
      <c r="AZ20" t="e">
        <f>#REF!&gt;=#REF!</f>
        <v>#REF!</v>
      </c>
      <c r="BB20" t="e">
        <f>#REF!&gt;=#REF!</f>
        <v>#REF!</v>
      </c>
      <c r="BD20" t="e">
        <f>#REF!&gt;=#REF!</f>
        <v>#REF!</v>
      </c>
    </row>
    <row r="21" spans="1:56" ht="74.25" customHeight="1" thickBot="1" x14ac:dyDescent="0.3">
      <c r="A21" s="25"/>
      <c r="B21" s="21" t="s">
        <v>117</v>
      </c>
      <c r="C21" s="17">
        <v>1</v>
      </c>
      <c r="D21" s="14">
        <f>COUNTIF('Technical Expertise Table'!$U$5:$AJ$213,CONCATENATE('Technical Capacity'!D$4,'Technical Capacity'!$B21))</f>
        <v>0</v>
      </c>
      <c r="E21" s="17">
        <v>1</v>
      </c>
      <c r="F21" s="14">
        <f>COUNTIF('Technical Expertise Table'!$U$5:$AJ$213,CONCATENATE('Technical Capacity'!F$4,'Technical Capacity'!$B21))</f>
        <v>0</v>
      </c>
      <c r="G21" s="17"/>
      <c r="H21" s="26">
        <f>COUNTIF('Technical Expertise Table'!$U$5:$AJ$213,CONCATENATE('Technical Capacity'!H$4,'Technical Capacity'!$B21))</f>
        <v>0</v>
      </c>
      <c r="I21" s="17"/>
      <c r="J21" s="26">
        <f>COUNTIF('Technical Expertise Table'!$U$5:$AJ$213,CONCATENATE('Technical Capacity'!J$4,'Technical Capacity'!$B21))</f>
        <v>0</v>
      </c>
      <c r="K21" s="17">
        <v>1</v>
      </c>
      <c r="L21" s="26">
        <f>COUNTIF('Technical Expertise Table'!$U$5:$AJ$213,CONCATENATE('Technical Capacity'!L$4,'Technical Capacity'!$B21))</f>
        <v>0</v>
      </c>
      <c r="M21" s="17">
        <v>1</v>
      </c>
      <c r="N21" s="26">
        <f>COUNTIF('Technical Expertise Table'!$U$5:$AJ$213,CONCATENATE('Technical Capacity'!N$4,'Technical Capacity'!$B21))</f>
        <v>0</v>
      </c>
      <c r="O21" s="17">
        <v>1</v>
      </c>
      <c r="P21" s="26">
        <f>COUNTIF('Technical Expertise Table'!$U$5:$AJ$213,CONCATENATE('Technical Capacity'!P$4,'Technical Capacity'!$B21))</f>
        <v>0</v>
      </c>
      <c r="Q21" s="17"/>
      <c r="R21" s="26">
        <f>COUNTIF('Technical Expertise Table'!$U$5:$AJ$213,CONCATENATE('Technical Capacity'!R$4,'Technical Capacity'!$B21))</f>
        <v>0</v>
      </c>
      <c r="S21" s="17"/>
      <c r="T21" s="26">
        <f>COUNTIF('Technical Expertise Table'!$U$5:$AJ$213,CONCATENATE('Technical Capacity'!T$4,'Technical Capacity'!$B21))</f>
        <v>0</v>
      </c>
      <c r="U21" s="17">
        <v>1</v>
      </c>
      <c r="V21" s="14">
        <f>COUNTIF('Technical Expertise Table'!$U$5:$AJ$213,CONCATENATE('Technical Capacity'!V$4,'Technical Capacity'!$B21))</f>
        <v>0</v>
      </c>
      <c r="Y21" t="b">
        <f t="shared" si="0"/>
        <v>0</v>
      </c>
      <c r="AA21" t="b">
        <f t="shared" si="1"/>
        <v>0</v>
      </c>
      <c r="AC21" t="e">
        <f>#REF!&gt;=#REF!</f>
        <v>#REF!</v>
      </c>
      <c r="AE21" t="b">
        <f t="shared" si="2"/>
        <v>1</v>
      </c>
      <c r="AG21" t="b">
        <f t="shared" si="3"/>
        <v>1</v>
      </c>
      <c r="AI21" t="b">
        <f t="shared" si="4"/>
        <v>0</v>
      </c>
      <c r="AL21" t="b">
        <f t="shared" si="5"/>
        <v>0</v>
      </c>
      <c r="AN21" t="b">
        <f t="shared" si="6"/>
        <v>0</v>
      </c>
      <c r="AP21" t="b">
        <f t="shared" si="7"/>
        <v>1</v>
      </c>
      <c r="AR21" t="b">
        <f t="shared" si="8"/>
        <v>1</v>
      </c>
      <c r="AT21" t="b">
        <f t="shared" si="9"/>
        <v>0</v>
      </c>
      <c r="AV21" t="e">
        <f>#REF!&gt;=#REF!</f>
        <v>#REF!</v>
      </c>
      <c r="AX21" t="e">
        <f>#REF!&gt;=#REF!</f>
        <v>#REF!</v>
      </c>
      <c r="AZ21" t="e">
        <f>#REF!&gt;=#REF!</f>
        <v>#REF!</v>
      </c>
      <c r="BB21" t="e">
        <f>#REF!&gt;=#REF!</f>
        <v>#REF!</v>
      </c>
      <c r="BD21" t="e">
        <f>#REF!&gt;=#REF!</f>
        <v>#REF!</v>
      </c>
    </row>
    <row r="22" spans="1:56" x14ac:dyDescent="0.25"/>
  </sheetData>
  <mergeCells count="11">
    <mergeCell ref="U5:V5"/>
    <mergeCell ref="B5:B6"/>
    <mergeCell ref="C5:D5"/>
    <mergeCell ref="O5:P5"/>
    <mergeCell ref="Q5:R5"/>
    <mergeCell ref="S5:T5"/>
    <mergeCell ref="E5:F5"/>
    <mergeCell ref="G5:H5"/>
    <mergeCell ref="I5:J5"/>
    <mergeCell ref="K5:L5"/>
    <mergeCell ref="M5:N5"/>
  </mergeCells>
  <conditionalFormatting sqref="P7:P17 R7:R17 T7:T17 H7:H17 J7:J17 L7:L17 N7:N17 N19:N21 L19:L21 J19:J21 H19:H21 V19:V21 T19:T21 R19:R21 P19:P21 D7:D21 F7:F21 V7:V17">
    <cfRule type="expression" dxfId="9" priority="3">
      <formula>D7&lt;C7</formula>
    </cfRule>
  </conditionalFormatting>
  <conditionalFormatting sqref="N18 L18 J18 H18 V18 T18 R18 P18">
    <cfRule type="expression" dxfId="8" priority="1">
      <formula>H18&lt;G18</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landscape" r:id="rId1"/>
  <headerFooter>
    <oddHeader>&amp;L&amp;14Attachment 4.1 to Annex 3 - Technical Capacity Lot 1 - 02/2018/OP/EITPROC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8"/>
  <sheetViews>
    <sheetView view="pageBreakPreview" zoomScale="91" zoomScaleNormal="100" zoomScaleSheetLayoutView="91" workbookViewId="0">
      <selection activeCell="F16" sqref="F16:F19"/>
    </sheetView>
  </sheetViews>
  <sheetFormatPr defaultColWidth="24.42578125" defaultRowHeight="15" x14ac:dyDescent="0.25"/>
  <cols>
    <col min="3" max="3" width="45.7109375" customWidth="1"/>
    <col min="7" max="7" width="4.5703125" bestFit="1" customWidth="1"/>
  </cols>
  <sheetData>
    <row r="1" spans="1:9" x14ac:dyDescent="0.25">
      <c r="B1">
        <v>279.3</v>
      </c>
    </row>
    <row r="2" spans="1:9" x14ac:dyDescent="0.25">
      <c r="H2">
        <v>196</v>
      </c>
    </row>
    <row r="3" spans="1:9" x14ac:dyDescent="0.25">
      <c r="A3">
        <v>105600</v>
      </c>
      <c r="B3">
        <f>A3/$B$1</f>
        <v>378.08807733619761</v>
      </c>
      <c r="C3" t="s">
        <v>3</v>
      </c>
      <c r="D3">
        <v>6</v>
      </c>
      <c r="E3">
        <v>10</v>
      </c>
      <c r="F3">
        <f>SUM(D3:E3)</f>
        <v>16</v>
      </c>
      <c r="G3">
        <f>F3/$F$13</f>
        <v>4.060913705583756E-2</v>
      </c>
      <c r="H3">
        <f>ROUND($H$2*G3,0)</f>
        <v>8</v>
      </c>
      <c r="I3">
        <f>H3*B3</f>
        <v>3024.7046186895809</v>
      </c>
    </row>
    <row r="4" spans="1:9" x14ac:dyDescent="0.25">
      <c r="A4">
        <v>91520</v>
      </c>
      <c r="B4">
        <f t="shared" ref="B4:B12" si="0">A4/$B$1</f>
        <v>327.67633369137127</v>
      </c>
      <c r="C4" t="s">
        <v>4</v>
      </c>
      <c r="D4">
        <v>80</v>
      </c>
      <c r="E4">
        <v>37</v>
      </c>
      <c r="F4">
        <f t="shared" ref="F4:F12" si="1">SUM(D4:E4)</f>
        <v>117</v>
      </c>
      <c r="G4">
        <f t="shared" ref="G4:G12" si="2">F4/$F$13</f>
        <v>0.29695431472081218</v>
      </c>
      <c r="H4">
        <f t="shared" ref="H4:H12" si="3">ROUND($H$2*G4,0)</f>
        <v>58</v>
      </c>
      <c r="I4">
        <f t="shared" ref="I4:I12" si="4">H4*B4</f>
        <v>19005.227354099534</v>
      </c>
    </row>
    <row r="5" spans="1:9" x14ac:dyDescent="0.25">
      <c r="A5">
        <v>77400</v>
      </c>
      <c r="B5">
        <f t="shared" si="0"/>
        <v>277.12137486573573</v>
      </c>
      <c r="C5" t="s">
        <v>5</v>
      </c>
      <c r="D5">
        <v>20</v>
      </c>
      <c r="E5">
        <v>100</v>
      </c>
      <c r="F5">
        <f t="shared" si="1"/>
        <v>120</v>
      </c>
      <c r="G5">
        <f t="shared" si="2"/>
        <v>0.30456852791878175</v>
      </c>
      <c r="H5">
        <f t="shared" si="3"/>
        <v>60</v>
      </c>
      <c r="I5">
        <f t="shared" si="4"/>
        <v>16627.282491944145</v>
      </c>
    </row>
    <row r="6" spans="1:9" x14ac:dyDescent="0.25">
      <c r="A6">
        <v>91520</v>
      </c>
      <c r="B6">
        <f t="shared" si="0"/>
        <v>327.67633369137127</v>
      </c>
      <c r="C6" t="s">
        <v>6</v>
      </c>
      <c r="D6">
        <v>7</v>
      </c>
      <c r="E6">
        <v>16</v>
      </c>
      <c r="F6">
        <f t="shared" si="1"/>
        <v>23</v>
      </c>
      <c r="G6">
        <f t="shared" si="2"/>
        <v>5.8375634517766499E-2</v>
      </c>
      <c r="H6">
        <f t="shared" si="3"/>
        <v>11</v>
      </c>
      <c r="I6">
        <f t="shared" si="4"/>
        <v>3604.4396706050838</v>
      </c>
    </row>
    <row r="7" spans="1:9" x14ac:dyDescent="0.25">
      <c r="A7">
        <v>91520</v>
      </c>
      <c r="B7">
        <f t="shared" si="0"/>
        <v>327.67633369137127</v>
      </c>
      <c r="C7" t="s">
        <v>7</v>
      </c>
      <c r="D7">
        <v>40</v>
      </c>
      <c r="E7">
        <v>25</v>
      </c>
      <c r="F7">
        <f t="shared" si="1"/>
        <v>65</v>
      </c>
      <c r="G7">
        <f t="shared" si="2"/>
        <v>0.1649746192893401</v>
      </c>
      <c r="H7">
        <f t="shared" si="3"/>
        <v>32</v>
      </c>
      <c r="I7">
        <f t="shared" si="4"/>
        <v>10485.642678123881</v>
      </c>
    </row>
    <row r="8" spans="1:9" x14ac:dyDescent="0.25">
      <c r="A8">
        <v>63360</v>
      </c>
      <c r="B8">
        <f t="shared" si="0"/>
        <v>226.85284640171858</v>
      </c>
      <c r="C8" t="s">
        <v>8</v>
      </c>
      <c r="D8">
        <v>11</v>
      </c>
      <c r="E8">
        <v>12</v>
      </c>
      <c r="F8">
        <f t="shared" si="1"/>
        <v>23</v>
      </c>
      <c r="G8">
        <f t="shared" si="2"/>
        <v>5.8375634517766499E-2</v>
      </c>
      <c r="H8">
        <f t="shared" si="3"/>
        <v>11</v>
      </c>
      <c r="I8">
        <f t="shared" si="4"/>
        <v>2495.3813104189044</v>
      </c>
    </row>
    <row r="9" spans="1:9" x14ac:dyDescent="0.25">
      <c r="A9">
        <v>91520</v>
      </c>
      <c r="B9">
        <f t="shared" si="0"/>
        <v>327.67633369137127</v>
      </c>
      <c r="C9" t="s">
        <v>27</v>
      </c>
      <c r="D9">
        <v>7</v>
      </c>
      <c r="E9">
        <v>7</v>
      </c>
      <c r="F9">
        <f t="shared" si="1"/>
        <v>14</v>
      </c>
      <c r="G9">
        <f t="shared" si="2"/>
        <v>3.553299492385787E-2</v>
      </c>
      <c r="H9">
        <f t="shared" si="3"/>
        <v>7</v>
      </c>
      <c r="I9">
        <f t="shared" si="4"/>
        <v>2293.7343358395988</v>
      </c>
    </row>
    <row r="10" spans="1:9" x14ac:dyDescent="0.25">
      <c r="A10">
        <v>120000</v>
      </c>
      <c r="B10">
        <f t="shared" si="0"/>
        <v>429.64554242749728</v>
      </c>
      <c r="C10" t="s">
        <v>26</v>
      </c>
      <c r="D10">
        <v>3</v>
      </c>
      <c r="E10">
        <v>2</v>
      </c>
      <c r="F10">
        <f t="shared" si="1"/>
        <v>5</v>
      </c>
      <c r="G10">
        <f t="shared" si="2"/>
        <v>1.2690355329949238E-2</v>
      </c>
      <c r="H10">
        <f t="shared" si="3"/>
        <v>2</v>
      </c>
      <c r="I10">
        <f t="shared" si="4"/>
        <v>859.29108485499455</v>
      </c>
    </row>
    <row r="11" spans="1:9" x14ac:dyDescent="0.25">
      <c r="A11">
        <f>A10</f>
        <v>120000</v>
      </c>
      <c r="B11">
        <f t="shared" si="0"/>
        <v>429.64554242749728</v>
      </c>
      <c r="C11" t="s">
        <v>22</v>
      </c>
      <c r="D11">
        <v>3</v>
      </c>
      <c r="E11">
        <v>4</v>
      </c>
      <c r="F11">
        <f t="shared" si="1"/>
        <v>7</v>
      </c>
      <c r="G11">
        <f t="shared" si="2"/>
        <v>1.7766497461928935E-2</v>
      </c>
      <c r="H11">
        <f t="shared" si="3"/>
        <v>3</v>
      </c>
      <c r="I11">
        <f t="shared" si="4"/>
        <v>1288.9366272824918</v>
      </c>
    </row>
    <row r="12" spans="1:9" x14ac:dyDescent="0.25">
      <c r="A12">
        <f>A11</f>
        <v>120000</v>
      </c>
      <c r="B12">
        <f t="shared" si="0"/>
        <v>429.64554242749728</v>
      </c>
      <c r="C12" t="s">
        <v>25</v>
      </c>
      <c r="D12">
        <v>2</v>
      </c>
      <c r="E12">
        <v>2</v>
      </c>
      <c r="F12">
        <f t="shared" si="1"/>
        <v>4</v>
      </c>
      <c r="G12">
        <f t="shared" si="2"/>
        <v>1.015228426395939E-2</v>
      </c>
      <c r="H12">
        <f t="shared" si="3"/>
        <v>2</v>
      </c>
      <c r="I12">
        <f t="shared" si="4"/>
        <v>859.29108485499455</v>
      </c>
    </row>
    <row r="13" spans="1:9" x14ac:dyDescent="0.25">
      <c r="F13">
        <f>SUM(F3:F12)</f>
        <v>394</v>
      </c>
      <c r="I13">
        <f>SUM(I3:I12)</f>
        <v>60543.9312567132</v>
      </c>
    </row>
    <row r="16" spans="1:9" x14ac:dyDescent="0.25">
      <c r="A16" t="s">
        <v>39</v>
      </c>
      <c r="B16" t="s">
        <v>43</v>
      </c>
      <c r="C16" t="s">
        <v>46</v>
      </c>
      <c r="D16" t="s">
        <v>57</v>
      </c>
      <c r="E16" t="s">
        <v>57</v>
      </c>
      <c r="F16">
        <v>2015</v>
      </c>
      <c r="H16" t="s">
        <v>46</v>
      </c>
    </row>
    <row r="17" spans="1:6" x14ac:dyDescent="0.25">
      <c r="A17" t="s">
        <v>40</v>
      </c>
      <c r="B17" t="s">
        <v>44</v>
      </c>
      <c r="C17" t="s">
        <v>47</v>
      </c>
      <c r="D17" t="s">
        <v>58</v>
      </c>
      <c r="E17" t="s">
        <v>58</v>
      </c>
      <c r="F17">
        <v>2016</v>
      </c>
    </row>
    <row r="18" spans="1:6" x14ac:dyDescent="0.25">
      <c r="A18" t="s">
        <v>41</v>
      </c>
      <c r="B18" t="s">
        <v>44</v>
      </c>
      <c r="D18" t="s">
        <v>59</v>
      </c>
      <c r="E18" t="s">
        <v>58</v>
      </c>
      <c r="F18">
        <v>2017</v>
      </c>
    </row>
    <row r="19" spans="1:6" x14ac:dyDescent="0.25">
      <c r="F19">
        <v>2018</v>
      </c>
    </row>
    <row r="21" spans="1:6" x14ac:dyDescent="0.25">
      <c r="A21" s="110" t="s">
        <v>98</v>
      </c>
      <c r="B21" s="110" t="s">
        <v>99</v>
      </c>
      <c r="C21" t="str">
        <f>CONCATENATE(B21," (",A21,")")</f>
        <v>IT Security Auditor (ISA)</v>
      </c>
    </row>
    <row r="22" spans="1:6" x14ac:dyDescent="0.25">
      <c r="A22" s="110" t="s">
        <v>100</v>
      </c>
      <c r="B22" s="110" t="s">
        <v>101</v>
      </c>
      <c r="C22" t="str">
        <f t="shared" ref="C22:C30" si="5">CONCATENATE(B22," (",A22,")")</f>
        <v>Senior IT Security Auditor (SISA)</v>
      </c>
    </row>
    <row r="23" spans="1:6" x14ac:dyDescent="0.25">
      <c r="A23" s="110" t="s">
        <v>102</v>
      </c>
      <c r="B23" s="110" t="s">
        <v>103</v>
      </c>
      <c r="C23" t="str">
        <f t="shared" si="5"/>
        <v>Security Application/System Architect (SAR)</v>
      </c>
    </row>
    <row r="24" spans="1:6" x14ac:dyDescent="0.25">
      <c r="A24" s="110" t="s">
        <v>23</v>
      </c>
      <c r="B24" s="110" t="s">
        <v>93</v>
      </c>
      <c r="C24" t="str">
        <f t="shared" si="5"/>
        <v>Data Base Administrator (DBA)</v>
      </c>
    </row>
    <row r="25" spans="1:6" x14ac:dyDescent="0.25">
      <c r="A25" s="110" t="s">
        <v>21</v>
      </c>
      <c r="B25" s="110" t="s">
        <v>94</v>
      </c>
      <c r="C25" t="str">
        <f t="shared" si="5"/>
        <v>Senior Data Base Administrator (SDBA)</v>
      </c>
    </row>
    <row r="26" spans="1:6" x14ac:dyDescent="0.25">
      <c r="A26" s="110" t="s">
        <v>16</v>
      </c>
      <c r="B26" s="110" t="s">
        <v>92</v>
      </c>
      <c r="C26" t="str">
        <f t="shared" si="5"/>
        <v>Infrastructure Specialist (IS)</v>
      </c>
    </row>
    <row r="27" spans="1:6" x14ac:dyDescent="0.25">
      <c r="A27" s="110" t="s">
        <v>24</v>
      </c>
      <c r="B27" s="110" t="s">
        <v>95</v>
      </c>
      <c r="C27" t="str">
        <f>CONCATENATE(B27," (",A27,")")</f>
        <v>Senior Infrastructure Consultant  (SIC)</v>
      </c>
    </row>
    <row r="28" spans="1:6" x14ac:dyDescent="0.25">
      <c r="A28" s="110" t="s">
        <v>89</v>
      </c>
      <c r="B28" s="110" t="s">
        <v>104</v>
      </c>
      <c r="C28" t="str">
        <f t="shared" si="5"/>
        <v>Network Specialist (NS)</v>
      </c>
    </row>
    <row r="29" spans="1:6" x14ac:dyDescent="0.25">
      <c r="A29" s="110" t="s">
        <v>105</v>
      </c>
      <c r="B29" s="110" t="s">
        <v>106</v>
      </c>
      <c r="C29" t="str">
        <f t="shared" si="5"/>
        <v>Security Network Specialist (SNS)</v>
      </c>
    </row>
    <row r="30" spans="1:6" x14ac:dyDescent="0.25">
      <c r="A30" s="110" t="s">
        <v>85</v>
      </c>
      <c r="B30" s="110" t="s">
        <v>91</v>
      </c>
      <c r="C30" t="str">
        <f t="shared" si="5"/>
        <v>Technical Writer (TW)</v>
      </c>
    </row>
    <row r="31" spans="1:6" x14ac:dyDescent="0.25">
      <c r="A31" s="110" t="s">
        <v>13</v>
      </c>
      <c r="B31" s="110" t="s">
        <v>90</v>
      </c>
      <c r="C31" t="str">
        <f>CONCATENATE(B31," (",A31,")")</f>
        <v>Project Manager (PM)</v>
      </c>
    </row>
    <row r="36" spans="6:6" x14ac:dyDescent="0.25">
      <c r="F36" s="110" t="s">
        <v>15</v>
      </c>
    </row>
    <row r="37" spans="6:6" x14ac:dyDescent="0.25">
      <c r="F37" s="110"/>
    </row>
    <row r="38" spans="6:6" x14ac:dyDescent="0.25">
      <c r="F38" s="110" t="s">
        <v>17</v>
      </c>
    </row>
    <row r="39" spans="6:6" x14ac:dyDescent="0.25">
      <c r="F39" s="110"/>
    </row>
    <row r="40" spans="6:6" x14ac:dyDescent="0.25">
      <c r="F40" s="110" t="s">
        <v>83</v>
      </c>
    </row>
    <row r="41" spans="6:6" x14ac:dyDescent="0.25">
      <c r="F41" s="110"/>
    </row>
    <row r="42" spans="6:6" x14ac:dyDescent="0.25">
      <c r="F42" s="110" t="s">
        <v>23</v>
      </c>
    </row>
    <row r="43" spans="6:6" x14ac:dyDescent="0.25">
      <c r="F43" s="110"/>
    </row>
    <row r="44" spans="6:6" x14ac:dyDescent="0.25">
      <c r="F44" s="110" t="s">
        <v>84</v>
      </c>
    </row>
    <row r="45" spans="6:6" x14ac:dyDescent="0.25">
      <c r="F45" s="110"/>
    </row>
    <row r="46" spans="6:6" x14ac:dyDescent="0.25">
      <c r="F46" s="110" t="s">
        <v>16</v>
      </c>
    </row>
    <row r="47" spans="6:6" x14ac:dyDescent="0.25">
      <c r="F47" s="110"/>
    </row>
    <row r="48" spans="6:6" x14ac:dyDescent="0.25">
      <c r="F48" s="110" t="s">
        <v>86</v>
      </c>
    </row>
    <row r="49" spans="6:6" x14ac:dyDescent="0.25">
      <c r="F49" s="110"/>
    </row>
    <row r="50" spans="6:6" x14ac:dyDescent="0.25">
      <c r="F50" s="110" t="s">
        <v>89</v>
      </c>
    </row>
    <row r="51" spans="6:6" x14ac:dyDescent="0.25">
      <c r="F51" s="110"/>
    </row>
    <row r="52" spans="6:6" x14ac:dyDescent="0.25">
      <c r="F52" s="110" t="s">
        <v>13</v>
      </c>
    </row>
    <row r="53" spans="6:6" x14ac:dyDescent="0.25">
      <c r="F53" s="110"/>
    </row>
    <row r="54" spans="6:6" x14ac:dyDescent="0.25">
      <c r="F54" s="110" t="s">
        <v>14</v>
      </c>
    </row>
    <row r="55" spans="6:6" x14ac:dyDescent="0.25">
      <c r="F55" s="110"/>
    </row>
    <row r="56" spans="6:6" x14ac:dyDescent="0.25">
      <c r="F56" s="110" t="s">
        <v>21</v>
      </c>
    </row>
    <row r="57" spans="6:6" x14ac:dyDescent="0.25">
      <c r="F57" s="110"/>
    </row>
    <row r="58" spans="6:6" x14ac:dyDescent="0.25">
      <c r="F58" s="110" t="s">
        <v>32</v>
      </c>
    </row>
    <row r="59" spans="6:6" x14ac:dyDescent="0.25">
      <c r="F59" s="110"/>
    </row>
    <row r="60" spans="6:6" x14ac:dyDescent="0.25">
      <c r="F60" s="110" t="s">
        <v>24</v>
      </c>
    </row>
    <row r="61" spans="6:6" x14ac:dyDescent="0.25">
      <c r="F61" s="110"/>
    </row>
    <row r="62" spans="6:6" x14ac:dyDescent="0.25">
      <c r="F62" s="110" t="s">
        <v>18</v>
      </c>
    </row>
    <row r="63" spans="6:6" x14ac:dyDescent="0.25">
      <c r="F63" s="110"/>
    </row>
    <row r="64" spans="6:6" x14ac:dyDescent="0.25">
      <c r="F64" s="110" t="s">
        <v>85</v>
      </c>
    </row>
    <row r="65" spans="6:6" x14ac:dyDescent="0.25">
      <c r="F65" s="110"/>
    </row>
    <row r="66" spans="6:6" x14ac:dyDescent="0.25">
      <c r="F66" s="110" t="s">
        <v>87</v>
      </c>
    </row>
    <row r="67" spans="6:6" x14ac:dyDescent="0.25">
      <c r="F67" s="110"/>
    </row>
    <row r="68" spans="6:6" x14ac:dyDescent="0.25">
      <c r="F68" s="110" t="s">
        <v>88</v>
      </c>
    </row>
  </sheetData>
  <sortState ref="A21:B37">
    <sortCondition ref="A21:A37"/>
  </sortState>
  <pageMargins left="0.7" right="0.7" top="0.75" bottom="0.75" header="0.3" footer="0.3"/>
  <pageSetup paperSize="9" orientation="portrait" r:id="rId1"/>
  <rowBreaks count="1" manualBreakCount="1">
    <brk id="18"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S86"/>
  <sheetViews>
    <sheetView view="pageBreakPreview" zoomScaleNormal="100" zoomScaleSheetLayoutView="100" workbookViewId="0">
      <pane xSplit="2" ySplit="4" topLeftCell="C5" activePane="bottomRight" state="frozen"/>
      <selection pane="topRight"/>
      <selection pane="bottomLeft"/>
      <selection pane="bottomRight" activeCell="B5" sqref="B5"/>
    </sheetView>
  </sheetViews>
  <sheetFormatPr defaultColWidth="0" defaultRowHeight="15" zeroHeight="1" x14ac:dyDescent="0.25"/>
  <cols>
    <col min="1" max="1" width="6.85546875" style="86" bestFit="1" customWidth="1"/>
    <col min="2" max="2" width="17.7109375" style="86" customWidth="1"/>
    <col min="3" max="3" width="9.5703125" style="86" bestFit="1" customWidth="1"/>
    <col min="4" max="4" width="8.85546875" style="86" bestFit="1" customWidth="1"/>
    <col min="5" max="5" width="23.140625" style="86" bestFit="1" customWidth="1"/>
    <col min="6" max="6" width="19.7109375" style="86" bestFit="1" customWidth="1"/>
    <col min="7" max="7" width="13.7109375" style="86" customWidth="1"/>
    <col min="8" max="8" width="11" style="86" bestFit="1" customWidth="1"/>
    <col min="9" max="9" width="10.140625" style="86" bestFit="1" customWidth="1"/>
    <col min="10" max="10" width="10.140625" style="86" customWidth="1"/>
    <col min="11" max="15" width="8.7109375" style="86" customWidth="1"/>
    <col min="16" max="16" width="3.7109375" style="86" hidden="1" customWidth="1"/>
    <col min="17" max="17" width="9" style="86" hidden="1" customWidth="1"/>
    <col min="18" max="16384" width="9.140625" style="86" hidden="1"/>
  </cols>
  <sheetData>
    <row r="1" spans="1:18" ht="18.75" x14ac:dyDescent="0.3">
      <c r="A1" s="85"/>
      <c r="B1" s="86" t="s">
        <v>126</v>
      </c>
    </row>
    <row r="2" spans="1:18" ht="23.25" x14ac:dyDescent="0.35">
      <c r="A2" s="138" t="str">
        <f>CONCATENATE("Project List Table: List of Reference in Similar projects/contracts for ",ANNEXES!$C$3, " (",ANNEXES!$D$1,")")</f>
        <v>Project List Table: List of Reference in Similar projects/contracts for Please insert your company Name ()</v>
      </c>
      <c r="B2" s="138"/>
      <c r="C2" s="138"/>
      <c r="D2" s="138"/>
      <c r="E2" s="138"/>
      <c r="F2" s="138"/>
      <c r="G2" s="138"/>
      <c r="H2" s="138"/>
      <c r="I2" s="138"/>
      <c r="J2" s="138"/>
      <c r="K2" s="138"/>
      <c r="L2" s="138"/>
      <c r="M2" s="138"/>
      <c r="N2" s="138"/>
      <c r="O2" s="138"/>
    </row>
    <row r="3" spans="1:18" ht="19.5" thickBot="1" x14ac:dyDescent="0.35">
      <c r="A3" s="87"/>
      <c r="O3" s="114" t="s">
        <v>96</v>
      </c>
    </row>
    <row r="4" spans="1:18" ht="102.75" thickBot="1" x14ac:dyDescent="0.3">
      <c r="A4" s="88" t="s">
        <v>48</v>
      </c>
      <c r="B4" s="89" t="s">
        <v>52</v>
      </c>
      <c r="C4" s="89" t="s">
        <v>53</v>
      </c>
      <c r="D4" s="89" t="s">
        <v>54</v>
      </c>
      <c r="E4" s="89" t="s">
        <v>56</v>
      </c>
      <c r="F4" s="90" t="s">
        <v>62</v>
      </c>
      <c r="G4" s="90" t="s">
        <v>49</v>
      </c>
      <c r="H4" s="90" t="s">
        <v>50</v>
      </c>
      <c r="I4" s="90" t="s">
        <v>51</v>
      </c>
      <c r="J4" s="90" t="s">
        <v>81</v>
      </c>
      <c r="K4" s="91" t="s">
        <v>119</v>
      </c>
      <c r="L4" s="91" t="s">
        <v>60</v>
      </c>
      <c r="M4" s="91" t="s">
        <v>121</v>
      </c>
      <c r="N4" s="91" t="s">
        <v>120</v>
      </c>
      <c r="O4" s="91" t="s">
        <v>122</v>
      </c>
      <c r="R4" s="86" t="e">
        <f>AND(S5:S86)</f>
        <v>#REF!</v>
      </c>
    </row>
    <row r="5" spans="1:18" x14ac:dyDescent="0.25">
      <c r="A5" s="92">
        <v>1</v>
      </c>
      <c r="B5" s="58"/>
      <c r="C5" s="58"/>
      <c r="D5" s="58"/>
      <c r="E5" s="58"/>
      <c r="F5" s="58"/>
      <c r="G5" s="58"/>
      <c r="H5" s="58"/>
      <c r="I5" s="58"/>
      <c r="J5" s="58"/>
      <c r="K5" s="58"/>
      <c r="L5" s="58"/>
      <c r="M5" s="58"/>
      <c r="N5" s="58"/>
      <c r="O5" s="58"/>
      <c r="P5" s="86" t="str">
        <f>IFERROR(VLOOKUP(F5,'Reference data'!$D$16:$E$18,2,0),"")</f>
        <v/>
      </c>
      <c r="R5" s="86" t="e">
        <f>OR(B5="",AND(C5&lt;&gt;"",D5&lt;&gt;"",E5&lt;&gt;"",F5&lt;&gt;"",G5&gt;=50,H5&lt;&gt;"",I5&lt;&gt;"",OR(K5="Yes",O5="Yes",#REF!="Yes",L5="Yes")))</f>
        <v>#REF!</v>
      </c>
    </row>
    <row r="6" spans="1:18" x14ac:dyDescent="0.25">
      <c r="A6" s="93">
        <v>2</v>
      </c>
      <c r="B6" s="59"/>
      <c r="C6" s="59"/>
      <c r="D6" s="58"/>
      <c r="E6" s="58"/>
      <c r="F6" s="59"/>
      <c r="G6" s="58"/>
      <c r="H6" s="58"/>
      <c r="I6" s="59"/>
      <c r="J6" s="58"/>
      <c r="K6" s="58"/>
      <c r="L6" s="58"/>
      <c r="M6" s="58"/>
      <c r="N6" s="58"/>
      <c r="O6" s="58"/>
      <c r="P6" s="86" t="str">
        <f>IFERROR(VLOOKUP(F6,'Reference data'!$D$16:$E$18,2,0),"")</f>
        <v/>
      </c>
      <c r="R6" s="86" t="e">
        <f>OR(B6="",AND(C6&lt;&gt;"",D6&lt;&gt;"",E6&lt;&gt;"",F6&lt;&gt;"",G6&gt;=50,H6&lt;&gt;"",I6&lt;&gt;"",OR(K6="Yes",O6="Yes",#REF!="Yes",L6="Yes")))</f>
        <v>#REF!</v>
      </c>
    </row>
    <row r="7" spans="1:18" x14ac:dyDescent="0.25">
      <c r="A7" s="93">
        <v>3</v>
      </c>
      <c r="B7" s="59"/>
      <c r="C7" s="59"/>
      <c r="D7" s="58"/>
      <c r="E7" s="58"/>
      <c r="F7" s="59"/>
      <c r="G7" s="58"/>
      <c r="H7" s="58"/>
      <c r="I7" s="59"/>
      <c r="J7" s="58"/>
      <c r="K7" s="58"/>
      <c r="L7" s="58"/>
      <c r="M7" s="58"/>
      <c r="N7" s="58"/>
      <c r="O7" s="58"/>
      <c r="P7" s="86" t="str">
        <f>IFERROR(VLOOKUP(F7,'Reference data'!$D$16:$E$18,2,0),"")</f>
        <v/>
      </c>
      <c r="R7" s="86" t="e">
        <f>OR(B7="",AND(C7&lt;&gt;"",D7&lt;&gt;"",E7&lt;&gt;"",F7&lt;&gt;"",G7&gt;=50,H7&lt;&gt;"",I7&lt;&gt;"",OR(K7="Yes",O7="Yes",#REF!="Yes",L7="Yes")))</f>
        <v>#REF!</v>
      </c>
    </row>
    <row r="8" spans="1:18" x14ac:dyDescent="0.25">
      <c r="A8" s="93">
        <v>4</v>
      </c>
      <c r="B8" s="59"/>
      <c r="C8" s="59"/>
      <c r="D8" s="58"/>
      <c r="E8" s="58"/>
      <c r="F8" s="59"/>
      <c r="G8" s="58"/>
      <c r="H8" s="58"/>
      <c r="I8" s="59"/>
      <c r="J8" s="58"/>
      <c r="K8" s="58"/>
      <c r="L8" s="58"/>
      <c r="M8" s="58"/>
      <c r="N8" s="58"/>
      <c r="O8" s="58"/>
      <c r="P8" s="86" t="str">
        <f>IFERROR(VLOOKUP(F8,'Reference data'!$D$16:$E$18,2,0),"")</f>
        <v/>
      </c>
      <c r="R8" s="86" t="e">
        <f>OR(B8="",AND(C8&lt;&gt;"",D8&lt;&gt;"",E8&lt;&gt;"",F8&lt;&gt;"",G8&gt;=50,H8&lt;&gt;"",I8&lt;&gt;"",OR(K8="Yes",O8="Yes",#REF!="Yes",L8="Yes")))</f>
        <v>#REF!</v>
      </c>
    </row>
    <row r="9" spans="1:18" x14ac:dyDescent="0.25">
      <c r="A9" s="93">
        <v>5</v>
      </c>
      <c r="B9" s="59"/>
      <c r="C9" s="59"/>
      <c r="D9" s="58"/>
      <c r="E9" s="58"/>
      <c r="F9" s="59"/>
      <c r="G9" s="58"/>
      <c r="H9" s="58"/>
      <c r="I9" s="59"/>
      <c r="J9" s="58"/>
      <c r="K9" s="58"/>
      <c r="L9" s="58"/>
      <c r="M9" s="58"/>
      <c r="N9" s="58"/>
      <c r="O9" s="58"/>
      <c r="P9" s="86" t="str">
        <f>IFERROR(VLOOKUP(F9,'Reference data'!$D$16:$E$18,2,0),"")</f>
        <v/>
      </c>
      <c r="R9" s="86" t="e">
        <f>OR(B9="",AND(C9&lt;&gt;"",D9&lt;&gt;"",E9&lt;&gt;"",F9&lt;&gt;"",G9&gt;=50,H9&lt;&gt;"",I9&lt;&gt;"",OR(K9="Yes",O9="Yes",#REF!="Yes",L9="Yes")))</f>
        <v>#REF!</v>
      </c>
    </row>
    <row r="10" spans="1:18" x14ac:dyDescent="0.25">
      <c r="A10" s="93">
        <v>6</v>
      </c>
      <c r="B10" s="59"/>
      <c r="C10" s="59"/>
      <c r="D10" s="58"/>
      <c r="E10" s="58"/>
      <c r="F10" s="59"/>
      <c r="G10" s="58"/>
      <c r="H10" s="58"/>
      <c r="I10" s="59"/>
      <c r="J10" s="58"/>
      <c r="K10" s="58"/>
      <c r="L10" s="58"/>
      <c r="M10" s="58"/>
      <c r="N10" s="58"/>
      <c r="O10" s="58"/>
      <c r="P10" s="86" t="str">
        <f>IFERROR(VLOOKUP(F10,'Reference data'!$D$16:$E$18,2,0),"")</f>
        <v/>
      </c>
      <c r="R10" s="86" t="e">
        <f>OR(B10="",AND(C10&lt;&gt;"",D10&lt;&gt;"",E10&lt;&gt;"",F10&lt;&gt;"",G10&gt;=50,H10&lt;&gt;"",I10&lt;&gt;"",OR(K10="Yes",O10="Yes",#REF!="Yes",L10="Yes")))</f>
        <v>#REF!</v>
      </c>
    </row>
    <row r="11" spans="1:18" x14ac:dyDescent="0.25">
      <c r="A11" s="93">
        <v>7</v>
      </c>
      <c r="B11" s="59"/>
      <c r="C11" s="59"/>
      <c r="D11" s="58"/>
      <c r="E11" s="58"/>
      <c r="F11" s="59"/>
      <c r="G11" s="58"/>
      <c r="H11" s="58"/>
      <c r="I11" s="59"/>
      <c r="J11" s="58"/>
      <c r="K11" s="58"/>
      <c r="L11" s="58"/>
      <c r="M11" s="58"/>
      <c r="N11" s="58"/>
      <c r="O11" s="58"/>
      <c r="P11" s="86" t="str">
        <f>IFERROR(VLOOKUP(F11,'Reference data'!$D$16:$E$18,2,0),"")</f>
        <v/>
      </c>
      <c r="R11" s="86" t="e">
        <f>OR(B11="",AND(C11&lt;&gt;"",D11&lt;&gt;"",E11&lt;&gt;"",F11&lt;&gt;"",G11&gt;=50,H11&lt;&gt;"",I11&lt;&gt;"",OR(K11="Yes",O11="Yes",#REF!="Yes",L11="Yes")))</f>
        <v>#REF!</v>
      </c>
    </row>
    <row r="12" spans="1:18" x14ac:dyDescent="0.25">
      <c r="A12" s="93">
        <v>8</v>
      </c>
      <c r="B12" s="59"/>
      <c r="C12" s="59"/>
      <c r="D12" s="58"/>
      <c r="E12" s="58"/>
      <c r="F12" s="59"/>
      <c r="G12" s="58"/>
      <c r="H12" s="58"/>
      <c r="I12" s="59"/>
      <c r="J12" s="58"/>
      <c r="K12" s="58"/>
      <c r="L12" s="58"/>
      <c r="M12" s="58"/>
      <c r="N12" s="58"/>
      <c r="O12" s="58"/>
      <c r="P12" s="86" t="str">
        <f>IFERROR(VLOOKUP(F12,'Reference data'!$D$16:$E$18,2,0),"")</f>
        <v/>
      </c>
      <c r="R12" s="86" t="e">
        <f>OR(B12="",AND(C12&lt;&gt;"",D12&lt;&gt;"",E12&lt;&gt;"",F12&lt;&gt;"",G12&gt;=50,H12&lt;&gt;"",I12&lt;&gt;"",OR(K12="Yes",O12="Yes",#REF!="Yes",L12="Yes")))</f>
        <v>#REF!</v>
      </c>
    </row>
    <row r="13" spans="1:18" x14ac:dyDescent="0.25">
      <c r="A13" s="93">
        <v>9</v>
      </c>
      <c r="B13" s="59"/>
      <c r="C13" s="59"/>
      <c r="D13" s="58"/>
      <c r="E13" s="58"/>
      <c r="F13" s="59"/>
      <c r="G13" s="58"/>
      <c r="H13" s="58"/>
      <c r="I13" s="59"/>
      <c r="J13" s="58"/>
      <c r="K13" s="58"/>
      <c r="L13" s="58"/>
      <c r="M13" s="58"/>
      <c r="N13" s="58"/>
      <c r="O13" s="58"/>
      <c r="P13" s="86" t="str">
        <f>IFERROR(VLOOKUP(F13,'Reference data'!$D$16:$E$18,2,0),"")</f>
        <v/>
      </c>
      <c r="R13" s="86" t="e">
        <f>OR(B13="",AND(C13&lt;&gt;"",D13&lt;&gt;"",E13&lt;&gt;"",F13&lt;&gt;"",G13&gt;=50,H13&lt;&gt;"",I13&lt;&gt;"",OR(K13="Yes",O13="Yes",#REF!="Yes",L13="Yes")))</f>
        <v>#REF!</v>
      </c>
    </row>
    <row r="14" spans="1:18" x14ac:dyDescent="0.25">
      <c r="A14" s="93">
        <v>10</v>
      </c>
      <c r="B14" s="59"/>
      <c r="C14" s="59"/>
      <c r="D14" s="58"/>
      <c r="E14" s="58"/>
      <c r="F14" s="59"/>
      <c r="G14" s="58"/>
      <c r="H14" s="58"/>
      <c r="I14" s="59"/>
      <c r="J14" s="58"/>
      <c r="K14" s="58"/>
      <c r="L14" s="58"/>
      <c r="M14" s="58"/>
      <c r="N14" s="58"/>
      <c r="O14" s="58"/>
      <c r="P14" s="86" t="str">
        <f>IFERROR(VLOOKUP(F14,'Reference data'!$D$16:$E$18,2,0),"")</f>
        <v/>
      </c>
      <c r="R14" s="86" t="e">
        <f>OR(B14="",AND(C14&lt;&gt;"",D14&lt;&gt;"",E14&lt;&gt;"",F14&lt;&gt;"",G14&gt;=50,H14&lt;&gt;"",I14&lt;&gt;"",OR(K14="Yes",O14="Yes",#REF!="Yes",L14="Yes")))</f>
        <v>#REF!</v>
      </c>
    </row>
    <row r="15" spans="1:18" x14ac:dyDescent="0.25">
      <c r="A15" s="93">
        <v>11</v>
      </c>
      <c r="B15" s="59"/>
      <c r="C15" s="59"/>
      <c r="D15" s="58"/>
      <c r="E15" s="58"/>
      <c r="F15" s="59"/>
      <c r="G15" s="58"/>
      <c r="H15" s="58"/>
      <c r="I15" s="59"/>
      <c r="J15" s="58"/>
      <c r="K15" s="58"/>
      <c r="L15" s="58"/>
      <c r="M15" s="58"/>
      <c r="N15" s="58"/>
      <c r="O15" s="58"/>
      <c r="P15" s="86" t="str">
        <f>IFERROR(VLOOKUP(F15,'Reference data'!$D$16:$E$18,2,0),"")</f>
        <v/>
      </c>
      <c r="R15" s="86" t="e">
        <f>OR(B15="",AND(C15&lt;&gt;"",D15&lt;&gt;"",E15&lt;&gt;"",F15&lt;&gt;"",G15&gt;=50,H15&lt;&gt;"",I15&lt;&gt;"",OR(K15="Yes",O15="Yes",#REF!="Yes",L15="Yes")))</f>
        <v>#REF!</v>
      </c>
    </row>
    <row r="16" spans="1:18" x14ac:dyDescent="0.25">
      <c r="A16" s="93">
        <v>12</v>
      </c>
      <c r="B16" s="59"/>
      <c r="C16" s="59"/>
      <c r="D16" s="58"/>
      <c r="E16" s="58"/>
      <c r="F16" s="59"/>
      <c r="G16" s="58"/>
      <c r="H16" s="58"/>
      <c r="I16" s="59"/>
      <c r="J16" s="58"/>
      <c r="K16" s="58"/>
      <c r="L16" s="58"/>
      <c r="M16" s="58"/>
      <c r="N16" s="58"/>
      <c r="O16" s="58"/>
      <c r="P16" s="86" t="str">
        <f>IFERROR(VLOOKUP(F16,'Reference data'!$D$16:$E$18,2,0),"")</f>
        <v/>
      </c>
      <c r="R16" s="86" t="e">
        <f>OR(B16="",AND(C16&lt;&gt;"",D16&lt;&gt;"",E16&lt;&gt;"",F16&lt;&gt;"",G16&gt;=50,H16&lt;&gt;"",I16&lt;&gt;"",OR(K16="Yes",O16="Yes",#REF!="Yes",L16="Yes")))</f>
        <v>#REF!</v>
      </c>
    </row>
    <row r="17" spans="1:18" x14ac:dyDescent="0.25">
      <c r="A17" s="93">
        <v>13</v>
      </c>
      <c r="B17" s="59"/>
      <c r="C17" s="59"/>
      <c r="D17" s="58"/>
      <c r="E17" s="58"/>
      <c r="F17" s="59"/>
      <c r="G17" s="58"/>
      <c r="H17" s="58"/>
      <c r="I17" s="59"/>
      <c r="J17" s="58"/>
      <c r="K17" s="58"/>
      <c r="L17" s="58"/>
      <c r="M17" s="58"/>
      <c r="N17" s="58"/>
      <c r="O17" s="58"/>
      <c r="P17" s="86" t="str">
        <f>IFERROR(VLOOKUP(F17,'Reference data'!$D$16:$E$18,2,0),"")</f>
        <v/>
      </c>
      <c r="R17" s="86" t="e">
        <f>OR(B17="",AND(C17&lt;&gt;"",D17&lt;&gt;"",E17&lt;&gt;"",F17&lt;&gt;"",G17&gt;=50,H17&lt;&gt;"",I17&lt;&gt;"",OR(K17="Yes",O17="Yes",#REF!="Yes",L17="Yes")))</f>
        <v>#REF!</v>
      </c>
    </row>
    <row r="18" spans="1:18" x14ac:dyDescent="0.25">
      <c r="A18" s="93">
        <v>14</v>
      </c>
      <c r="B18" s="59"/>
      <c r="C18" s="59"/>
      <c r="D18" s="58"/>
      <c r="E18" s="58"/>
      <c r="F18" s="59"/>
      <c r="G18" s="58"/>
      <c r="H18" s="58"/>
      <c r="I18" s="59"/>
      <c r="J18" s="58"/>
      <c r="K18" s="58"/>
      <c r="L18" s="58"/>
      <c r="M18" s="58"/>
      <c r="N18" s="58"/>
      <c r="O18" s="58"/>
      <c r="P18" s="86" t="str">
        <f>IFERROR(VLOOKUP(F18,'Reference data'!$D$16:$E$18,2,0),"")</f>
        <v/>
      </c>
      <c r="R18" s="86" t="e">
        <f>OR(B18="",AND(C18&lt;&gt;"",D18&lt;&gt;"",E18&lt;&gt;"",F18&lt;&gt;"",G18&gt;=50,H18&lt;&gt;"",I18&lt;&gt;"",OR(K18="Yes",O18="Yes",#REF!="Yes",L18="Yes")))</f>
        <v>#REF!</v>
      </c>
    </row>
    <row r="19" spans="1:18" x14ac:dyDescent="0.25">
      <c r="A19" s="93">
        <v>15</v>
      </c>
      <c r="B19" s="59"/>
      <c r="C19" s="59"/>
      <c r="D19" s="58"/>
      <c r="E19" s="58"/>
      <c r="F19" s="59"/>
      <c r="G19" s="58"/>
      <c r="H19" s="58"/>
      <c r="I19" s="59"/>
      <c r="J19" s="58"/>
      <c r="K19" s="58"/>
      <c r="L19" s="58"/>
      <c r="M19" s="58"/>
      <c r="N19" s="58"/>
      <c r="O19" s="58"/>
      <c r="P19" s="86" t="str">
        <f>IFERROR(VLOOKUP(F19,'Reference data'!$D$16:$E$18,2,0),"")</f>
        <v/>
      </c>
      <c r="R19" s="86" t="e">
        <f>OR(B19="",AND(C19&lt;&gt;"",D19&lt;&gt;"",E19&lt;&gt;"",F19&lt;&gt;"",G19&gt;=50,H19&lt;&gt;"",I19&lt;&gt;"",OR(K19="Yes",O19="Yes",#REF!="Yes",L19="Yes")))</f>
        <v>#REF!</v>
      </c>
    </row>
    <row r="20" spans="1:18" x14ac:dyDescent="0.25">
      <c r="A20" s="93">
        <v>16</v>
      </c>
      <c r="B20" s="59"/>
      <c r="C20" s="59"/>
      <c r="D20" s="58"/>
      <c r="E20" s="58"/>
      <c r="F20" s="59"/>
      <c r="G20" s="58"/>
      <c r="H20" s="58"/>
      <c r="I20" s="59"/>
      <c r="J20" s="58"/>
      <c r="K20" s="58"/>
      <c r="L20" s="58"/>
      <c r="M20" s="58"/>
      <c r="N20" s="58"/>
      <c r="O20" s="58"/>
      <c r="P20" s="86" t="str">
        <f>IFERROR(VLOOKUP(F20,'Reference data'!$D$16:$E$18,2,0),"")</f>
        <v/>
      </c>
      <c r="R20" s="86" t="e">
        <f>OR(B20="",AND(C20&lt;&gt;"",D20&lt;&gt;"",E20&lt;&gt;"",F20&lt;&gt;"",G20&gt;=50,H20&lt;&gt;"",I20&lt;&gt;"",OR(K20="Yes",O20="Yes",#REF!="Yes",L20="Yes")))</f>
        <v>#REF!</v>
      </c>
    </row>
    <row r="21" spans="1:18" x14ac:dyDescent="0.25">
      <c r="A21" s="93">
        <v>17</v>
      </c>
      <c r="B21" s="59"/>
      <c r="C21" s="59"/>
      <c r="D21" s="59"/>
      <c r="E21" s="59"/>
      <c r="F21" s="59"/>
      <c r="G21" s="58"/>
      <c r="H21" s="58"/>
      <c r="I21" s="59"/>
      <c r="J21" s="58"/>
      <c r="K21" s="58"/>
      <c r="L21" s="58"/>
      <c r="M21" s="58"/>
      <c r="N21" s="58"/>
      <c r="O21" s="58"/>
      <c r="P21" s="86" t="str">
        <f>IFERROR(VLOOKUP(F21,'Reference data'!$D$16:$E$18,2,0),"")</f>
        <v/>
      </c>
      <c r="R21" s="86" t="e">
        <f>OR(B21="",AND(C21&lt;&gt;"",D21&lt;&gt;"",E21&lt;&gt;"",F21&lt;&gt;"",G21&gt;=50,H21&lt;&gt;"",I21&lt;&gt;"",OR(K21="Yes",O21="Yes",#REF!="Yes",L21="Yes")))</f>
        <v>#REF!</v>
      </c>
    </row>
    <row r="22" spans="1:18" x14ac:dyDescent="0.25">
      <c r="A22" s="93">
        <v>18</v>
      </c>
      <c r="B22" s="59"/>
      <c r="C22" s="59"/>
      <c r="D22" s="59"/>
      <c r="E22" s="59"/>
      <c r="F22" s="59"/>
      <c r="G22" s="58"/>
      <c r="H22" s="58"/>
      <c r="I22" s="59"/>
      <c r="J22" s="58"/>
      <c r="K22" s="58"/>
      <c r="L22" s="58"/>
      <c r="M22" s="58"/>
      <c r="N22" s="58"/>
      <c r="O22" s="58"/>
      <c r="P22" s="86" t="str">
        <f>IFERROR(VLOOKUP(F22,'Reference data'!$D$16:$E$18,2,0),"")</f>
        <v/>
      </c>
      <c r="R22" s="86" t="e">
        <f>OR(B22="",AND(C22&lt;&gt;"",D22&lt;&gt;"",E22&lt;&gt;"",F22&lt;&gt;"",G22&gt;=50,H22&lt;&gt;"",I22&lt;&gt;"",OR(K22="Yes",O22="Yes",#REF!="Yes",L22="Yes")))</f>
        <v>#REF!</v>
      </c>
    </row>
    <row r="23" spans="1:18" x14ac:dyDescent="0.25">
      <c r="A23" s="93">
        <v>19</v>
      </c>
      <c r="B23" s="59"/>
      <c r="C23" s="59"/>
      <c r="D23" s="59"/>
      <c r="E23" s="59"/>
      <c r="F23" s="59"/>
      <c r="G23" s="58"/>
      <c r="H23" s="58"/>
      <c r="I23" s="59"/>
      <c r="J23" s="58"/>
      <c r="K23" s="58"/>
      <c r="L23" s="58"/>
      <c r="M23" s="58"/>
      <c r="N23" s="58"/>
      <c r="O23" s="58"/>
      <c r="P23" s="86" t="str">
        <f>IFERROR(VLOOKUP(F23,'Reference data'!$D$16:$E$18,2,0),"")</f>
        <v/>
      </c>
      <c r="R23" s="86" t="e">
        <f>OR(B23="",AND(C23&lt;&gt;"",D23&lt;&gt;"",E23&lt;&gt;"",F23&lt;&gt;"",G23&gt;=50,H23&lt;&gt;"",I23&lt;&gt;"",OR(K23="Yes",O23="Yes",#REF!="Yes",L23="Yes")))</f>
        <v>#REF!</v>
      </c>
    </row>
    <row r="24" spans="1:18" x14ac:dyDescent="0.25">
      <c r="A24" s="93">
        <v>20</v>
      </c>
      <c r="B24" s="59"/>
      <c r="C24" s="59"/>
      <c r="D24" s="59"/>
      <c r="E24" s="59"/>
      <c r="F24" s="59"/>
      <c r="G24" s="58"/>
      <c r="H24" s="58"/>
      <c r="I24" s="59"/>
      <c r="J24" s="58"/>
      <c r="K24" s="58"/>
      <c r="L24" s="58"/>
      <c r="M24" s="58"/>
      <c r="N24" s="58"/>
      <c r="O24" s="58"/>
      <c r="P24" s="86" t="str">
        <f>IFERROR(VLOOKUP(F24,'Reference data'!$D$16:$E$18,2,0),"")</f>
        <v/>
      </c>
      <c r="R24" s="86" t="e">
        <f>OR(B24="",AND(C24&lt;&gt;"",D24&lt;&gt;"",E24&lt;&gt;"",F24&lt;&gt;"",G24&gt;=50,H24&lt;&gt;"",I24&lt;&gt;"",OR(K24="Yes",O24="Yes",#REF!="Yes",L24="Yes")))</f>
        <v>#REF!</v>
      </c>
    </row>
    <row r="25" spans="1:18" x14ac:dyDescent="0.25">
      <c r="A25" s="93">
        <v>21</v>
      </c>
      <c r="B25" s="59"/>
      <c r="C25" s="59"/>
      <c r="D25" s="59"/>
      <c r="E25" s="59"/>
      <c r="F25" s="59"/>
      <c r="G25" s="58"/>
      <c r="H25" s="58"/>
      <c r="I25" s="59"/>
      <c r="J25" s="58"/>
      <c r="K25" s="58"/>
      <c r="L25" s="58"/>
      <c r="M25" s="58"/>
      <c r="N25" s="58"/>
      <c r="O25" s="58"/>
      <c r="P25" s="86" t="str">
        <f>IFERROR(VLOOKUP(F25,'Reference data'!$D$16:$E$18,2,0),"")</f>
        <v/>
      </c>
      <c r="R25" s="86" t="e">
        <f>OR(B25="",AND(C25&lt;&gt;"",D25&lt;&gt;"",E25&lt;&gt;"",F25&lt;&gt;"",G25&gt;=50,H25&lt;&gt;"",I25&lt;&gt;"",OR(K25="Yes",O25="Yes",#REF!="Yes",L25="Yes")))</f>
        <v>#REF!</v>
      </c>
    </row>
    <row r="26" spans="1:18" x14ac:dyDescent="0.25">
      <c r="A26" s="93">
        <v>22</v>
      </c>
      <c r="B26" s="59"/>
      <c r="C26" s="59"/>
      <c r="D26" s="59"/>
      <c r="E26" s="59"/>
      <c r="F26" s="59"/>
      <c r="G26" s="58"/>
      <c r="H26" s="58"/>
      <c r="I26" s="59"/>
      <c r="J26" s="58"/>
      <c r="K26" s="58"/>
      <c r="L26" s="58"/>
      <c r="M26" s="58"/>
      <c r="N26" s="58"/>
      <c r="O26" s="58"/>
      <c r="P26" s="86" t="str">
        <f>IFERROR(VLOOKUP(F26,'Reference data'!$D$16:$E$18,2,0),"")</f>
        <v/>
      </c>
      <c r="R26" s="86" t="e">
        <f>OR(B26="",AND(C26&lt;&gt;"",D26&lt;&gt;"",E26&lt;&gt;"",F26&lt;&gt;"",G26&gt;=50,H26&lt;&gt;"",I26&lt;&gt;"",OR(K26="Yes",O26="Yes",#REF!="Yes",L26="Yes")))</f>
        <v>#REF!</v>
      </c>
    </row>
    <row r="27" spans="1:18" x14ac:dyDescent="0.25">
      <c r="A27" s="93">
        <v>23</v>
      </c>
      <c r="B27" s="59"/>
      <c r="C27" s="59"/>
      <c r="D27" s="59"/>
      <c r="E27" s="59"/>
      <c r="F27" s="59"/>
      <c r="G27" s="58"/>
      <c r="H27" s="58"/>
      <c r="I27" s="59"/>
      <c r="J27" s="58"/>
      <c r="K27" s="58"/>
      <c r="L27" s="58"/>
      <c r="M27" s="58"/>
      <c r="N27" s="58"/>
      <c r="O27" s="58"/>
      <c r="P27" s="86" t="str">
        <f>IFERROR(VLOOKUP(F27,'Reference data'!$D$16:$E$18,2,0),"")</f>
        <v/>
      </c>
      <c r="R27" s="86" t="e">
        <f>OR(B27="",AND(C27&lt;&gt;"",D27&lt;&gt;"",E27&lt;&gt;"",F27&lt;&gt;"",G27&gt;=50,H27&lt;&gt;"",I27&lt;&gt;"",OR(K27="Yes",O27="Yes",#REF!="Yes",L27="Yes")))</f>
        <v>#REF!</v>
      </c>
    </row>
    <row r="28" spans="1:18" x14ac:dyDescent="0.25">
      <c r="A28" s="93">
        <v>24</v>
      </c>
      <c r="B28" s="59"/>
      <c r="C28" s="59"/>
      <c r="D28" s="59"/>
      <c r="E28" s="59"/>
      <c r="F28" s="59"/>
      <c r="G28" s="58"/>
      <c r="H28" s="58"/>
      <c r="I28" s="59"/>
      <c r="J28" s="58"/>
      <c r="K28" s="58"/>
      <c r="L28" s="58"/>
      <c r="M28" s="58"/>
      <c r="N28" s="58"/>
      <c r="O28" s="58"/>
      <c r="P28" s="86" t="str">
        <f>IFERROR(VLOOKUP(F28,'Reference data'!$D$16:$E$18,2,0),"")</f>
        <v/>
      </c>
      <c r="R28" s="86" t="e">
        <f>OR(B28="",AND(C28&lt;&gt;"",D28&lt;&gt;"",E28&lt;&gt;"",F28&lt;&gt;"",G28&gt;=50,H28&lt;&gt;"",I28&lt;&gt;"",OR(K28="Yes",O28="Yes",#REF!="Yes",L28="Yes")))</f>
        <v>#REF!</v>
      </c>
    </row>
    <row r="29" spans="1:18" x14ac:dyDescent="0.25">
      <c r="A29" s="93">
        <v>25</v>
      </c>
      <c r="B29" s="59"/>
      <c r="C29" s="59"/>
      <c r="D29" s="59"/>
      <c r="E29" s="59"/>
      <c r="F29" s="59"/>
      <c r="G29" s="58"/>
      <c r="H29" s="58"/>
      <c r="I29" s="59"/>
      <c r="J29" s="58"/>
      <c r="K29" s="58"/>
      <c r="L29" s="58"/>
      <c r="M29" s="58"/>
      <c r="N29" s="58"/>
      <c r="O29" s="58"/>
      <c r="P29" s="86" t="str">
        <f>IFERROR(VLOOKUP(F29,'Reference data'!$D$16:$E$18,2,0),"")</f>
        <v/>
      </c>
      <c r="R29" s="86" t="e">
        <f>OR(B29="",AND(C29&lt;&gt;"",D29&lt;&gt;"",E29&lt;&gt;"",F29&lt;&gt;"",G29&gt;=50,H29&lt;&gt;"",I29&lt;&gt;"",OR(K29="Yes",O29="Yes",#REF!="Yes",L29="Yes")))</f>
        <v>#REF!</v>
      </c>
    </row>
    <row r="30" spans="1:18" x14ac:dyDescent="0.25">
      <c r="A30" s="93">
        <v>26</v>
      </c>
      <c r="B30" s="59"/>
      <c r="C30" s="59"/>
      <c r="D30" s="59"/>
      <c r="E30" s="59"/>
      <c r="F30" s="59"/>
      <c r="G30" s="58"/>
      <c r="H30" s="58"/>
      <c r="I30" s="59"/>
      <c r="J30" s="58"/>
      <c r="K30" s="58"/>
      <c r="L30" s="58"/>
      <c r="M30" s="58"/>
      <c r="N30" s="58"/>
      <c r="O30" s="58"/>
      <c r="P30" s="86" t="str">
        <f>IFERROR(VLOOKUP(F30,'Reference data'!$D$16:$E$18,2,0),"")</f>
        <v/>
      </c>
      <c r="R30" s="86" t="e">
        <f>OR(B30="",AND(C30&lt;&gt;"",D30&lt;&gt;"",E30&lt;&gt;"",F30&lt;&gt;"",G30&gt;=50,H30&lt;&gt;"",I30&lt;&gt;"",OR(K30="Yes",O30="Yes",#REF!="Yes",L30="Yes")))</f>
        <v>#REF!</v>
      </c>
    </row>
    <row r="31" spans="1:18" x14ac:dyDescent="0.25">
      <c r="A31" s="93">
        <v>27</v>
      </c>
      <c r="B31" s="59"/>
      <c r="C31" s="59"/>
      <c r="D31" s="59"/>
      <c r="E31" s="59"/>
      <c r="F31" s="59"/>
      <c r="G31" s="58"/>
      <c r="H31" s="58"/>
      <c r="I31" s="59"/>
      <c r="J31" s="58"/>
      <c r="K31" s="58"/>
      <c r="L31" s="58"/>
      <c r="M31" s="58"/>
      <c r="N31" s="58"/>
      <c r="O31" s="58"/>
      <c r="P31" s="86" t="str">
        <f>IFERROR(VLOOKUP(F31,'Reference data'!$D$16:$E$18,2,0),"")</f>
        <v/>
      </c>
      <c r="R31" s="86" t="e">
        <f>OR(B31="",AND(C31&lt;&gt;"",D31&lt;&gt;"",E31&lt;&gt;"",F31&lt;&gt;"",G31&gt;=50,H31&lt;&gt;"",I31&lt;&gt;"",OR(K31="Yes",O31="Yes",#REF!="Yes",L31="Yes")))</f>
        <v>#REF!</v>
      </c>
    </row>
    <row r="32" spans="1:18" x14ac:dyDescent="0.25">
      <c r="A32" s="93">
        <v>28</v>
      </c>
      <c r="B32" s="59"/>
      <c r="C32" s="59"/>
      <c r="D32" s="59"/>
      <c r="E32" s="59"/>
      <c r="F32" s="59"/>
      <c r="G32" s="58"/>
      <c r="H32" s="58"/>
      <c r="I32" s="59"/>
      <c r="J32" s="58"/>
      <c r="K32" s="58"/>
      <c r="L32" s="58"/>
      <c r="M32" s="58"/>
      <c r="N32" s="58"/>
      <c r="O32" s="58"/>
      <c r="P32" s="86" t="str">
        <f>IFERROR(VLOOKUP(F32,'Reference data'!$D$16:$E$18,2,0),"")</f>
        <v/>
      </c>
      <c r="R32" s="86" t="e">
        <f>OR(B32="",AND(C32&lt;&gt;"",D32&lt;&gt;"",E32&lt;&gt;"",F32&lt;&gt;"",G32&gt;=50,H32&lt;&gt;"",I32&lt;&gt;"",OR(K32="Yes",O32="Yes",#REF!="Yes",L32="Yes")))</f>
        <v>#REF!</v>
      </c>
    </row>
    <row r="33" spans="1:19" x14ac:dyDescent="0.25">
      <c r="A33" s="93">
        <v>29</v>
      </c>
      <c r="B33" s="59"/>
      <c r="C33" s="59"/>
      <c r="D33" s="59"/>
      <c r="E33" s="59"/>
      <c r="F33" s="59"/>
      <c r="G33" s="58"/>
      <c r="H33" s="58"/>
      <c r="I33" s="59"/>
      <c r="J33" s="58"/>
      <c r="K33" s="58"/>
      <c r="L33" s="58"/>
      <c r="M33" s="58"/>
      <c r="N33" s="58"/>
      <c r="O33" s="58"/>
      <c r="P33" s="86" t="str">
        <f>IFERROR(VLOOKUP(F33,'Reference data'!$D$16:$E$18,2,0),"")</f>
        <v/>
      </c>
      <c r="R33" s="86" t="e">
        <f>OR(B33="",AND(C33&lt;&gt;"",D33&lt;&gt;"",E33&lt;&gt;"",F33&lt;&gt;"",G33&gt;=50,H33&lt;&gt;"",I33&lt;&gt;"",OR(K33="Yes",O33="Yes",#REF!="Yes",L33="Yes")))</f>
        <v>#REF!</v>
      </c>
    </row>
    <row r="34" spans="1:19" x14ac:dyDescent="0.25">
      <c r="A34" s="93">
        <v>30</v>
      </c>
      <c r="B34" s="59"/>
      <c r="C34" s="59"/>
      <c r="D34" s="59"/>
      <c r="E34" s="59"/>
      <c r="F34" s="59"/>
      <c r="G34" s="58"/>
      <c r="H34" s="58"/>
      <c r="I34" s="59"/>
      <c r="J34" s="58"/>
      <c r="K34" s="58"/>
      <c r="L34" s="58"/>
      <c r="M34" s="58"/>
      <c r="N34" s="58"/>
      <c r="O34" s="58"/>
      <c r="P34" s="86" t="str">
        <f>IFERROR(VLOOKUP(F34,'Reference data'!$D$16:$E$18,2,0),"")</f>
        <v/>
      </c>
      <c r="R34" s="86" t="e">
        <f>OR(B34="",AND(C34&lt;&gt;"",D34&lt;&gt;"",E34&lt;&gt;"",F34&lt;&gt;"",G34&gt;=50,H34&lt;&gt;"",I34&lt;&gt;"",OR(K34="Yes",O34="Yes",#REF!="Yes",L34="Yes")))</f>
        <v>#REF!</v>
      </c>
    </row>
    <row r="35" spans="1:19" x14ac:dyDescent="0.25">
      <c r="A35" s="93">
        <v>31</v>
      </c>
      <c r="B35" s="59"/>
      <c r="C35" s="59"/>
      <c r="D35" s="59"/>
      <c r="E35" s="59"/>
      <c r="F35" s="59"/>
      <c r="G35" s="58"/>
      <c r="H35" s="58"/>
      <c r="I35" s="59"/>
      <c r="J35" s="58"/>
      <c r="K35" s="58"/>
      <c r="L35" s="58"/>
      <c r="M35" s="58"/>
      <c r="N35" s="58"/>
      <c r="O35" s="58"/>
      <c r="P35" s="86" t="str">
        <f>IFERROR(VLOOKUP(F35,'Reference data'!$D$16:$E$18,2,0),"")</f>
        <v/>
      </c>
      <c r="R35" s="86" t="e">
        <f>OR(B35="",AND(C35&lt;&gt;"",D35&lt;&gt;"",E35&lt;&gt;"",F35&lt;&gt;"",G35&gt;=50,H35&lt;&gt;"",I35&lt;&gt;"",OR(K35="Yes",O35="Yes",#REF!="Yes",L35="Yes")))</f>
        <v>#REF!</v>
      </c>
    </row>
    <row r="36" spans="1:19" x14ac:dyDescent="0.25">
      <c r="A36" s="93">
        <v>32</v>
      </c>
      <c r="B36" s="59"/>
      <c r="C36" s="59"/>
      <c r="D36" s="59"/>
      <c r="E36" s="59"/>
      <c r="F36" s="59"/>
      <c r="G36" s="58"/>
      <c r="H36" s="58"/>
      <c r="I36" s="59"/>
      <c r="J36" s="58"/>
      <c r="K36" s="58"/>
      <c r="L36" s="58"/>
      <c r="M36" s="58"/>
      <c r="N36" s="58"/>
      <c r="O36" s="58"/>
      <c r="P36" s="86" t="str">
        <f>IFERROR(VLOOKUP(F36,'Reference data'!$D$16:$E$18,2,0),"")</f>
        <v/>
      </c>
      <c r="R36" s="86" t="e">
        <f>OR(B36="",AND(C36&lt;&gt;"",D36&lt;&gt;"",E36&lt;&gt;"",F36&lt;&gt;"",G36&gt;=50,H36&lt;&gt;"",I36&lt;&gt;"",OR(K36="Yes",O36="Yes",#REF!="Yes",L36="Yes")))</f>
        <v>#REF!</v>
      </c>
    </row>
    <row r="37" spans="1:19" x14ac:dyDescent="0.25">
      <c r="A37" s="93">
        <v>33</v>
      </c>
      <c r="B37" s="59"/>
      <c r="C37" s="59"/>
      <c r="D37" s="59"/>
      <c r="E37" s="59"/>
      <c r="F37" s="59"/>
      <c r="G37" s="58"/>
      <c r="H37" s="58"/>
      <c r="I37" s="59"/>
      <c r="J37" s="58"/>
      <c r="K37" s="58"/>
      <c r="L37" s="58"/>
      <c r="M37" s="58"/>
      <c r="N37" s="58"/>
      <c r="O37" s="58"/>
      <c r="P37" s="86" t="str">
        <f>IFERROR(VLOOKUP(F37,'Reference data'!$D$16:$E$18,2,0),"")</f>
        <v/>
      </c>
      <c r="R37" s="86" t="e">
        <f>OR(B37="",AND(C37&lt;&gt;"",D37&lt;&gt;"",E37&lt;&gt;"",F37&lt;&gt;"",G37&gt;=50,H37&lt;&gt;"",I37&lt;&gt;"",OR(K37="Yes",O37="Yes",#REF!="Yes",L37="Yes")))</f>
        <v>#REF!</v>
      </c>
    </row>
    <row r="38" spans="1:19" x14ac:dyDescent="0.25">
      <c r="A38" s="93">
        <v>34</v>
      </c>
      <c r="B38" s="59"/>
      <c r="C38" s="59"/>
      <c r="D38" s="59"/>
      <c r="E38" s="59"/>
      <c r="F38" s="59"/>
      <c r="G38" s="58"/>
      <c r="H38" s="58"/>
      <c r="I38" s="59"/>
      <c r="J38" s="58"/>
      <c r="K38" s="58"/>
      <c r="L38" s="58"/>
      <c r="M38" s="58"/>
      <c r="N38" s="58"/>
      <c r="O38" s="58"/>
      <c r="P38" s="86" t="str">
        <f>IFERROR(VLOOKUP(F38,'Reference data'!$D$16:$E$18,2,0),"")</f>
        <v/>
      </c>
      <c r="R38" s="86" t="e">
        <f>OR(B38="",AND(C38&lt;&gt;"",D38&lt;&gt;"",E38&lt;&gt;"",F38&lt;&gt;"",G38&gt;=50,H38&lt;&gt;"",I38&lt;&gt;"",OR(K38="Yes",O38="Yes",#REF!="Yes",L38="Yes")))</f>
        <v>#REF!</v>
      </c>
    </row>
    <row r="39" spans="1:19" hidden="1" x14ac:dyDescent="0.25">
      <c r="A39" s="93">
        <v>35</v>
      </c>
      <c r="B39" s="59"/>
      <c r="C39" s="59"/>
      <c r="D39" s="59"/>
      <c r="E39" s="59"/>
      <c r="F39" s="59"/>
      <c r="G39" s="58"/>
      <c r="H39" s="59"/>
      <c r="I39" s="59"/>
      <c r="J39" s="58"/>
      <c r="K39" s="58"/>
      <c r="L39" s="58"/>
      <c r="M39" s="58"/>
      <c r="N39" s="58"/>
      <c r="O39" s="58"/>
      <c r="Q39" s="86" t="str">
        <f>IFERROR(VLOOKUP(F39,'Reference data'!$D$16:$E$18,2,0),"")</f>
        <v/>
      </c>
      <c r="S39" s="86" t="e">
        <f>OR(B39="",AND(C39&lt;&gt;"",D39&lt;&gt;"",E39&lt;&gt;"",F39&lt;&gt;"",G39&gt;=50,H39&lt;&gt;"",I39&lt;&gt;"",OR(K39="Yes",O39="Yes",#REF!="Yes",L39="Yes")))</f>
        <v>#REF!</v>
      </c>
    </row>
    <row r="40" spans="1:19" hidden="1" x14ac:dyDescent="0.25">
      <c r="A40" s="93">
        <v>36</v>
      </c>
      <c r="B40" s="59"/>
      <c r="C40" s="59"/>
      <c r="D40" s="59"/>
      <c r="E40" s="59"/>
      <c r="F40" s="59"/>
      <c r="G40" s="58"/>
      <c r="H40" s="59"/>
      <c r="I40" s="59"/>
      <c r="J40" s="58"/>
      <c r="K40" s="58"/>
      <c r="L40" s="58"/>
      <c r="M40" s="58"/>
      <c r="N40" s="58"/>
      <c r="O40" s="58"/>
      <c r="Q40" s="86" t="str">
        <f>IFERROR(VLOOKUP(F40,'Reference data'!$D$16:$E$18,2,0),"")</f>
        <v/>
      </c>
      <c r="S40" s="86" t="e">
        <f>OR(B40="",AND(C40&lt;&gt;"",D40&lt;&gt;"",E40&lt;&gt;"",F40&lt;&gt;"",G40&gt;=50,H40&lt;&gt;"",I40&lt;&gt;"",OR(K40="Yes",O40="Yes",#REF!="Yes",L40="Yes")))</f>
        <v>#REF!</v>
      </c>
    </row>
    <row r="41" spans="1:19" hidden="1" x14ac:dyDescent="0.25">
      <c r="A41" s="93">
        <v>37</v>
      </c>
      <c r="B41" s="59"/>
      <c r="C41" s="59"/>
      <c r="D41" s="59"/>
      <c r="E41" s="59"/>
      <c r="F41" s="59"/>
      <c r="G41" s="58"/>
      <c r="H41" s="59"/>
      <c r="I41" s="59"/>
      <c r="J41" s="58"/>
      <c r="K41" s="58"/>
      <c r="L41" s="58"/>
      <c r="M41" s="58"/>
      <c r="N41" s="58"/>
      <c r="O41" s="58"/>
      <c r="Q41" s="86" t="str">
        <f>IFERROR(VLOOKUP(F41,'Reference data'!$D$16:$E$18,2,0),"")</f>
        <v/>
      </c>
      <c r="S41" s="86" t="e">
        <f>OR(B41="",AND(C41&lt;&gt;"",D41&lt;&gt;"",E41&lt;&gt;"",F41&lt;&gt;"",G41&gt;=50,H41&lt;&gt;"",I41&lt;&gt;"",OR(K41="Yes",O41="Yes",#REF!="Yes",L41="Yes")))</f>
        <v>#REF!</v>
      </c>
    </row>
    <row r="42" spans="1:19" hidden="1" x14ac:dyDescent="0.25">
      <c r="A42" s="93">
        <v>38</v>
      </c>
      <c r="B42" s="59"/>
      <c r="C42" s="59"/>
      <c r="D42" s="59"/>
      <c r="E42" s="59"/>
      <c r="F42" s="59"/>
      <c r="G42" s="58"/>
      <c r="H42" s="59"/>
      <c r="I42" s="59"/>
      <c r="J42" s="58"/>
      <c r="K42" s="58"/>
      <c r="L42" s="58"/>
      <c r="M42" s="58"/>
      <c r="N42" s="58"/>
      <c r="O42" s="58"/>
      <c r="Q42" s="86" t="str">
        <f>IFERROR(VLOOKUP(F42,'Reference data'!$D$16:$E$18,2,0),"")</f>
        <v/>
      </c>
      <c r="S42" s="86" t="e">
        <f>OR(B42="",AND(C42&lt;&gt;"",D42&lt;&gt;"",E42&lt;&gt;"",F42&lt;&gt;"",G42&gt;=50,H42&lt;&gt;"",I42&lt;&gt;"",OR(K42="Yes",O42="Yes",#REF!="Yes",L42="Yes")))</f>
        <v>#REF!</v>
      </c>
    </row>
    <row r="43" spans="1:19" hidden="1" x14ac:dyDescent="0.25">
      <c r="A43" s="93">
        <v>39</v>
      </c>
      <c r="B43" s="59"/>
      <c r="C43" s="59"/>
      <c r="D43" s="59"/>
      <c r="E43" s="59"/>
      <c r="F43" s="59"/>
      <c r="G43" s="58"/>
      <c r="H43" s="59"/>
      <c r="I43" s="59"/>
      <c r="J43" s="58"/>
      <c r="K43" s="58"/>
      <c r="L43" s="58"/>
      <c r="M43" s="58"/>
      <c r="N43" s="58"/>
      <c r="O43" s="58"/>
      <c r="Q43" s="86" t="str">
        <f>IFERROR(VLOOKUP(F43,'Reference data'!$D$16:$E$18,2,0),"")</f>
        <v/>
      </c>
      <c r="S43" s="86" t="e">
        <f>OR(B43="",AND(C43&lt;&gt;"",D43&lt;&gt;"",E43&lt;&gt;"",F43&lt;&gt;"",G43&gt;=50,H43&lt;&gt;"",I43&lt;&gt;"",OR(K43="Yes",O43="Yes",#REF!="Yes",L43="Yes")))</f>
        <v>#REF!</v>
      </c>
    </row>
    <row r="44" spans="1:19" hidden="1" x14ac:dyDescent="0.25">
      <c r="A44" s="93">
        <v>40</v>
      </c>
      <c r="B44" s="59"/>
      <c r="C44" s="59"/>
      <c r="D44" s="59"/>
      <c r="E44" s="59"/>
      <c r="F44" s="59"/>
      <c r="G44" s="58"/>
      <c r="H44" s="59"/>
      <c r="I44" s="59"/>
      <c r="J44" s="58"/>
      <c r="K44" s="58"/>
      <c r="L44" s="58"/>
      <c r="M44" s="58"/>
      <c r="N44" s="58"/>
      <c r="O44" s="58"/>
      <c r="Q44" s="86" t="str">
        <f>IFERROR(VLOOKUP(F44,'Reference data'!$D$16:$E$18,2,0),"")</f>
        <v/>
      </c>
      <c r="S44" s="86" t="e">
        <f>OR(B44="",AND(C44&lt;&gt;"",D44&lt;&gt;"",E44&lt;&gt;"",F44&lt;&gt;"",G44&gt;=50,H44&lt;&gt;"",I44&lt;&gt;"",OR(K44="Yes",O44="Yes",#REF!="Yes",L44="Yes")))</f>
        <v>#REF!</v>
      </c>
    </row>
    <row r="45" spans="1:19" hidden="1" x14ac:dyDescent="0.25">
      <c r="A45" s="93">
        <v>41</v>
      </c>
      <c r="B45" s="59"/>
      <c r="C45" s="59"/>
      <c r="D45" s="59"/>
      <c r="E45" s="59"/>
      <c r="F45" s="59"/>
      <c r="G45" s="58"/>
      <c r="H45" s="59"/>
      <c r="I45" s="59"/>
      <c r="J45" s="58"/>
      <c r="K45" s="58"/>
      <c r="L45" s="58"/>
      <c r="M45" s="58"/>
      <c r="N45" s="58"/>
      <c r="O45" s="58"/>
      <c r="Q45" s="86" t="str">
        <f>IFERROR(VLOOKUP(F45,'Reference data'!$D$16:$E$18,2,0),"")</f>
        <v/>
      </c>
      <c r="S45" s="86" t="e">
        <f>OR(B45="",AND(C45&lt;&gt;"",D45&lt;&gt;"",E45&lt;&gt;"",F45&lt;&gt;"",G45&gt;=50,H45&lt;&gt;"",I45&lt;&gt;"",OR(K45="Yes",O45="Yes",#REF!="Yes",L45="Yes")))</f>
        <v>#REF!</v>
      </c>
    </row>
    <row r="46" spans="1:19" hidden="1" x14ac:dyDescent="0.25">
      <c r="A46" s="93">
        <v>42</v>
      </c>
      <c r="B46" s="59"/>
      <c r="C46" s="59"/>
      <c r="D46" s="59"/>
      <c r="E46" s="59"/>
      <c r="F46" s="59"/>
      <c r="G46" s="58"/>
      <c r="H46" s="59"/>
      <c r="I46" s="59"/>
      <c r="J46" s="58"/>
      <c r="K46" s="58"/>
      <c r="L46" s="58"/>
      <c r="M46" s="58"/>
      <c r="N46" s="58"/>
      <c r="O46" s="58"/>
      <c r="Q46" s="86" t="str">
        <f>IFERROR(VLOOKUP(F46,'Reference data'!$D$16:$E$18,2,0),"")</f>
        <v/>
      </c>
      <c r="S46" s="86" t="e">
        <f>OR(B46="",AND(C46&lt;&gt;"",D46&lt;&gt;"",E46&lt;&gt;"",F46&lt;&gt;"",G46&gt;=50,H46&lt;&gt;"",I46&lt;&gt;"",OR(K46="Yes",O46="Yes",#REF!="Yes",L46="Yes")))</f>
        <v>#REF!</v>
      </c>
    </row>
    <row r="47" spans="1:19" hidden="1" x14ac:dyDescent="0.25">
      <c r="A47" s="93">
        <v>43</v>
      </c>
      <c r="B47" s="59"/>
      <c r="C47" s="59"/>
      <c r="D47" s="59"/>
      <c r="E47" s="59"/>
      <c r="F47" s="59"/>
      <c r="G47" s="58"/>
      <c r="H47" s="59"/>
      <c r="I47" s="59"/>
      <c r="J47" s="58"/>
      <c r="K47" s="58"/>
      <c r="L47" s="58"/>
      <c r="M47" s="58"/>
      <c r="N47" s="58"/>
      <c r="O47" s="58"/>
      <c r="Q47" s="86" t="str">
        <f>IFERROR(VLOOKUP(F47,'Reference data'!$D$16:$E$18,2,0),"")</f>
        <v/>
      </c>
      <c r="S47" s="86" t="e">
        <f>OR(B47="",AND(C47&lt;&gt;"",D47&lt;&gt;"",E47&lt;&gt;"",F47&lt;&gt;"",G47&gt;=50,H47&lt;&gt;"",I47&lt;&gt;"",OR(K47="Yes",O47="Yes",#REF!="Yes",L47="Yes")))</f>
        <v>#REF!</v>
      </c>
    </row>
    <row r="48" spans="1:19" hidden="1" x14ac:dyDescent="0.25">
      <c r="A48" s="93">
        <v>44</v>
      </c>
      <c r="B48" s="59"/>
      <c r="C48" s="59"/>
      <c r="D48" s="59"/>
      <c r="E48" s="59"/>
      <c r="F48" s="59"/>
      <c r="G48" s="58"/>
      <c r="H48" s="59"/>
      <c r="I48" s="59"/>
      <c r="J48" s="58"/>
      <c r="K48" s="58"/>
      <c r="L48" s="58"/>
      <c r="M48" s="58"/>
      <c r="N48" s="58"/>
      <c r="O48" s="58"/>
      <c r="Q48" s="86" t="str">
        <f>IFERROR(VLOOKUP(F48,'Reference data'!$D$16:$E$18,2,0),"")</f>
        <v/>
      </c>
      <c r="S48" s="86" t="e">
        <f>OR(B48="",AND(C48&lt;&gt;"",D48&lt;&gt;"",E48&lt;&gt;"",F48&lt;&gt;"",G48&gt;=50,H48&lt;&gt;"",I48&lt;&gt;"",OR(K48="Yes",O48="Yes",#REF!="Yes",L48="Yes")))</f>
        <v>#REF!</v>
      </c>
    </row>
    <row r="49" spans="1:19" hidden="1" x14ac:dyDescent="0.25">
      <c r="A49" s="93">
        <v>45</v>
      </c>
      <c r="B49" s="59"/>
      <c r="C49" s="59"/>
      <c r="D49" s="59"/>
      <c r="E49" s="59"/>
      <c r="F49" s="59"/>
      <c r="G49" s="58"/>
      <c r="H49" s="59"/>
      <c r="I49" s="59"/>
      <c r="J49" s="58"/>
      <c r="K49" s="58"/>
      <c r="L49" s="58"/>
      <c r="M49" s="58"/>
      <c r="N49" s="58"/>
      <c r="O49" s="58"/>
      <c r="Q49" s="86" t="str">
        <f>IFERROR(VLOOKUP(F49,'Reference data'!$D$16:$E$18,2,0),"")</f>
        <v/>
      </c>
      <c r="S49" s="86" t="e">
        <f>OR(B49="",AND(C49&lt;&gt;"",D49&lt;&gt;"",E49&lt;&gt;"",F49&lt;&gt;"",G49&gt;=50,H49&lt;&gt;"",I49&lt;&gt;"",OR(K49="Yes",O49="Yes",#REF!="Yes",L49="Yes")))</f>
        <v>#REF!</v>
      </c>
    </row>
    <row r="50" spans="1:19" hidden="1" x14ac:dyDescent="0.25">
      <c r="A50" s="93">
        <v>46</v>
      </c>
      <c r="B50" s="59"/>
      <c r="C50" s="59"/>
      <c r="D50" s="59"/>
      <c r="E50" s="59"/>
      <c r="F50" s="59"/>
      <c r="G50" s="58"/>
      <c r="H50" s="59"/>
      <c r="I50" s="59"/>
      <c r="J50" s="58"/>
      <c r="K50" s="58"/>
      <c r="L50" s="58"/>
      <c r="M50" s="58"/>
      <c r="N50" s="58"/>
      <c r="O50" s="58"/>
      <c r="Q50" s="86" t="str">
        <f>IFERROR(VLOOKUP(F50,'Reference data'!$D$16:$E$18,2,0),"")</f>
        <v/>
      </c>
      <c r="S50" s="86" t="e">
        <f>OR(B50="",AND(C50&lt;&gt;"",D50&lt;&gt;"",E50&lt;&gt;"",F50&lt;&gt;"",G50&gt;=50,H50&lt;&gt;"",I50&lt;&gt;"",OR(K50="Yes",O50="Yes",#REF!="Yes",L50="Yes")))</f>
        <v>#REF!</v>
      </c>
    </row>
    <row r="51" spans="1:19" hidden="1" x14ac:dyDescent="0.25">
      <c r="A51" s="93">
        <v>47</v>
      </c>
      <c r="B51" s="59"/>
      <c r="C51" s="59"/>
      <c r="D51" s="59"/>
      <c r="E51" s="59"/>
      <c r="F51" s="59"/>
      <c r="G51" s="58"/>
      <c r="H51" s="59"/>
      <c r="I51" s="59"/>
      <c r="J51" s="58"/>
      <c r="K51" s="58"/>
      <c r="L51" s="58"/>
      <c r="M51" s="58"/>
      <c r="N51" s="58"/>
      <c r="O51" s="58"/>
      <c r="Q51" s="86" t="str">
        <f>IFERROR(VLOOKUP(F51,'Reference data'!$D$16:$E$18,2,0),"")</f>
        <v/>
      </c>
      <c r="S51" s="86" t="e">
        <f>OR(B51="",AND(C51&lt;&gt;"",D51&lt;&gt;"",E51&lt;&gt;"",F51&lt;&gt;"",G51&gt;=50,H51&lt;&gt;"",I51&lt;&gt;"",OR(K51="Yes",O51="Yes",#REF!="Yes",L51="Yes")))</f>
        <v>#REF!</v>
      </c>
    </row>
    <row r="52" spans="1:19" hidden="1" x14ac:dyDescent="0.25">
      <c r="A52" s="93">
        <v>48</v>
      </c>
      <c r="B52" s="59"/>
      <c r="C52" s="59"/>
      <c r="D52" s="59"/>
      <c r="E52" s="59"/>
      <c r="F52" s="59"/>
      <c r="G52" s="58"/>
      <c r="H52" s="59"/>
      <c r="I52" s="59"/>
      <c r="J52" s="58"/>
      <c r="K52" s="58"/>
      <c r="L52" s="58"/>
      <c r="M52" s="58"/>
      <c r="N52" s="58"/>
      <c r="O52" s="58"/>
      <c r="Q52" s="86" t="str">
        <f>IFERROR(VLOOKUP(F52,'Reference data'!$D$16:$E$18,2,0),"")</f>
        <v/>
      </c>
      <c r="S52" s="86" t="e">
        <f>OR(B52="",AND(C52&lt;&gt;"",D52&lt;&gt;"",E52&lt;&gt;"",F52&lt;&gt;"",G52&gt;=50,H52&lt;&gt;"",I52&lt;&gt;"",OR(K52="Yes",O52="Yes",#REF!="Yes",L52="Yes")))</f>
        <v>#REF!</v>
      </c>
    </row>
    <row r="53" spans="1:19" hidden="1" x14ac:dyDescent="0.25">
      <c r="A53" s="93">
        <v>49</v>
      </c>
      <c r="B53" s="59"/>
      <c r="C53" s="59"/>
      <c r="D53" s="59"/>
      <c r="E53" s="59"/>
      <c r="F53" s="59"/>
      <c r="G53" s="58"/>
      <c r="H53" s="59"/>
      <c r="I53" s="59"/>
      <c r="J53" s="58"/>
      <c r="K53" s="58"/>
      <c r="L53" s="58"/>
      <c r="M53" s="58"/>
      <c r="N53" s="58"/>
      <c r="O53" s="58"/>
      <c r="Q53" s="86" t="str">
        <f>IFERROR(VLOOKUP(F53,'Reference data'!$D$16:$E$18,2,0),"")</f>
        <v/>
      </c>
      <c r="S53" s="86" t="e">
        <f>OR(B53="",AND(C53&lt;&gt;"",D53&lt;&gt;"",E53&lt;&gt;"",F53&lt;&gt;"",G53&gt;=50,H53&lt;&gt;"",I53&lt;&gt;"",OR(K53="Yes",O53="Yes",#REF!="Yes",L53="Yes")))</f>
        <v>#REF!</v>
      </c>
    </row>
    <row r="54" spans="1:19" hidden="1" x14ac:dyDescent="0.25">
      <c r="A54" s="93">
        <v>50</v>
      </c>
      <c r="B54" s="59"/>
      <c r="C54" s="59"/>
      <c r="D54" s="59"/>
      <c r="E54" s="59"/>
      <c r="F54" s="59"/>
      <c r="G54" s="58"/>
      <c r="H54" s="59"/>
      <c r="I54" s="59"/>
      <c r="J54" s="58"/>
      <c r="K54" s="58"/>
      <c r="L54" s="58"/>
      <c r="M54" s="58"/>
      <c r="N54" s="58"/>
      <c r="O54" s="58"/>
      <c r="Q54" s="86" t="str">
        <f>IFERROR(VLOOKUP(F54,'Reference data'!$D$16:$E$18,2,0),"")</f>
        <v/>
      </c>
      <c r="S54" s="86" t="e">
        <f>OR(B54="",AND(C54&lt;&gt;"",D54&lt;&gt;"",E54&lt;&gt;"",F54&lt;&gt;"",G54&gt;=50,H54&lt;&gt;"",I54&lt;&gt;"",OR(K54="Yes",O54="Yes",#REF!="Yes",L54="Yes")))</f>
        <v>#REF!</v>
      </c>
    </row>
    <row r="55" spans="1:19" hidden="1" x14ac:dyDescent="0.25">
      <c r="A55" s="93">
        <v>51</v>
      </c>
      <c r="B55" s="59"/>
      <c r="C55" s="59"/>
      <c r="D55" s="59"/>
      <c r="E55" s="59"/>
      <c r="F55" s="59"/>
      <c r="G55" s="58"/>
      <c r="H55" s="59"/>
      <c r="I55" s="59"/>
      <c r="J55" s="58"/>
      <c r="K55" s="58"/>
      <c r="L55" s="58"/>
      <c r="M55" s="58"/>
      <c r="N55" s="58"/>
      <c r="O55" s="58"/>
      <c r="Q55" s="86" t="str">
        <f>IFERROR(VLOOKUP(F55,'Reference data'!$D$16:$E$18,2,0),"")</f>
        <v/>
      </c>
      <c r="S55" s="86" t="e">
        <f>OR(B55="",AND(C55&lt;&gt;"",D55&lt;&gt;"",E55&lt;&gt;"",F55&lt;&gt;"",G55&gt;=50,H55&lt;&gt;"",I55&lt;&gt;"",OR(K55="Yes",O55="Yes",#REF!="Yes",L55="Yes")))</f>
        <v>#REF!</v>
      </c>
    </row>
    <row r="56" spans="1:19" hidden="1" x14ac:dyDescent="0.25">
      <c r="A56" s="93">
        <v>52</v>
      </c>
      <c r="B56" s="59"/>
      <c r="C56" s="59"/>
      <c r="D56" s="59"/>
      <c r="E56" s="59"/>
      <c r="F56" s="59"/>
      <c r="G56" s="58"/>
      <c r="H56" s="59"/>
      <c r="I56" s="59"/>
      <c r="J56" s="58"/>
      <c r="K56" s="58"/>
      <c r="L56" s="58"/>
      <c r="M56" s="58"/>
      <c r="N56" s="58"/>
      <c r="O56" s="58"/>
      <c r="Q56" s="86" t="str">
        <f>IFERROR(VLOOKUP(F56,'Reference data'!$D$16:$E$18,2,0),"")</f>
        <v/>
      </c>
      <c r="S56" s="86" t="e">
        <f>OR(B56="",AND(C56&lt;&gt;"",D56&lt;&gt;"",E56&lt;&gt;"",F56&lt;&gt;"",G56&gt;=50,H56&lt;&gt;"",I56&lt;&gt;"",OR(K56="Yes",O56="Yes",#REF!="Yes",L56="Yes")))</f>
        <v>#REF!</v>
      </c>
    </row>
    <row r="57" spans="1:19" hidden="1" x14ac:dyDescent="0.25">
      <c r="A57" s="93">
        <v>53</v>
      </c>
      <c r="B57" s="59"/>
      <c r="C57" s="59"/>
      <c r="D57" s="59"/>
      <c r="E57" s="59"/>
      <c r="F57" s="59"/>
      <c r="G57" s="58"/>
      <c r="H57" s="59"/>
      <c r="I57" s="59"/>
      <c r="J57" s="58"/>
      <c r="K57" s="58"/>
      <c r="L57" s="58"/>
      <c r="M57" s="58"/>
      <c r="N57" s="58"/>
      <c r="O57" s="58"/>
      <c r="Q57" s="86" t="str">
        <f>IFERROR(VLOOKUP(F57,'Reference data'!$D$16:$E$18,2,0),"")</f>
        <v/>
      </c>
      <c r="S57" s="86" t="e">
        <f>OR(B57="",AND(C57&lt;&gt;"",D57&lt;&gt;"",E57&lt;&gt;"",F57&lt;&gt;"",G57&gt;=50,H57&lt;&gt;"",I57&lt;&gt;"",OR(K57="Yes",O57="Yes",#REF!="Yes",L57="Yes")))</f>
        <v>#REF!</v>
      </c>
    </row>
    <row r="58" spans="1:19" hidden="1" x14ac:dyDescent="0.25">
      <c r="A58" s="93">
        <v>54</v>
      </c>
      <c r="B58" s="59"/>
      <c r="C58" s="59"/>
      <c r="D58" s="59"/>
      <c r="E58" s="59"/>
      <c r="F58" s="59"/>
      <c r="G58" s="58"/>
      <c r="H58" s="59"/>
      <c r="I58" s="59"/>
      <c r="J58" s="58"/>
      <c r="K58" s="58"/>
      <c r="L58" s="58"/>
      <c r="M58" s="58"/>
      <c r="N58" s="58"/>
      <c r="O58" s="58"/>
      <c r="Q58" s="86" t="str">
        <f>IFERROR(VLOOKUP(F58,'Reference data'!$D$16:$E$18,2,0),"")</f>
        <v/>
      </c>
      <c r="S58" s="86" t="e">
        <f>OR(B58="",AND(C58&lt;&gt;"",D58&lt;&gt;"",E58&lt;&gt;"",F58&lt;&gt;"",G58&gt;=50,H58&lt;&gt;"",I58&lt;&gt;"",OR(K58="Yes",O58="Yes",#REF!="Yes",L58="Yes")))</f>
        <v>#REF!</v>
      </c>
    </row>
    <row r="59" spans="1:19" hidden="1" x14ac:dyDescent="0.25">
      <c r="A59" s="93">
        <v>55</v>
      </c>
      <c r="B59" s="59"/>
      <c r="C59" s="59"/>
      <c r="D59" s="59"/>
      <c r="E59" s="59"/>
      <c r="F59" s="59"/>
      <c r="G59" s="58"/>
      <c r="H59" s="59"/>
      <c r="I59" s="59"/>
      <c r="J59" s="58"/>
      <c r="K59" s="58"/>
      <c r="L59" s="58"/>
      <c r="M59" s="58"/>
      <c r="N59" s="58"/>
      <c r="O59" s="58"/>
      <c r="Q59" s="86" t="str">
        <f>IFERROR(VLOOKUP(F59,'Reference data'!$D$16:$E$18,2,0),"")</f>
        <v/>
      </c>
      <c r="S59" s="86" t="e">
        <f>OR(B59="",AND(C59&lt;&gt;"",D59&lt;&gt;"",E59&lt;&gt;"",F59&lt;&gt;"",G59&gt;=50,H59&lt;&gt;"",I59&lt;&gt;"",OR(K59="Yes",O59="Yes",#REF!="Yes",L59="Yes")))</f>
        <v>#REF!</v>
      </c>
    </row>
    <row r="60" spans="1:19" hidden="1" x14ac:dyDescent="0.25">
      <c r="A60" s="93">
        <v>56</v>
      </c>
      <c r="B60" s="59"/>
      <c r="C60" s="59"/>
      <c r="D60" s="59"/>
      <c r="E60" s="59"/>
      <c r="F60" s="59"/>
      <c r="G60" s="58"/>
      <c r="H60" s="59"/>
      <c r="I60" s="59"/>
      <c r="J60" s="58"/>
      <c r="K60" s="58"/>
      <c r="L60" s="58"/>
      <c r="M60" s="58"/>
      <c r="N60" s="58"/>
      <c r="O60" s="58"/>
      <c r="Q60" s="86" t="str">
        <f>IFERROR(VLOOKUP(F60,'Reference data'!$D$16:$E$18,2,0),"")</f>
        <v/>
      </c>
      <c r="S60" s="86" t="e">
        <f>OR(B60="",AND(C60&lt;&gt;"",D60&lt;&gt;"",E60&lt;&gt;"",F60&lt;&gt;"",G60&gt;=50,H60&lt;&gt;"",I60&lt;&gt;"",OR(K60="Yes",O60="Yes",#REF!="Yes",L60="Yes")))</f>
        <v>#REF!</v>
      </c>
    </row>
    <row r="61" spans="1:19" hidden="1" x14ac:dyDescent="0.25">
      <c r="A61" s="93">
        <v>57</v>
      </c>
      <c r="B61" s="59"/>
      <c r="C61" s="59"/>
      <c r="D61" s="59"/>
      <c r="E61" s="59"/>
      <c r="F61" s="59"/>
      <c r="G61" s="58"/>
      <c r="H61" s="59"/>
      <c r="I61" s="59"/>
      <c r="J61" s="58"/>
      <c r="K61" s="58"/>
      <c r="L61" s="58"/>
      <c r="M61" s="58"/>
      <c r="N61" s="58"/>
      <c r="O61" s="58"/>
      <c r="Q61" s="86" t="str">
        <f>IFERROR(VLOOKUP(F61,'Reference data'!$D$16:$E$18,2,0),"")</f>
        <v/>
      </c>
      <c r="S61" s="86" t="e">
        <f>OR(B61="",AND(C61&lt;&gt;"",D61&lt;&gt;"",E61&lt;&gt;"",F61&lt;&gt;"",G61&gt;=50,H61&lt;&gt;"",I61&lt;&gt;"",OR(K61="Yes",O61="Yes",#REF!="Yes",L61="Yes")))</f>
        <v>#REF!</v>
      </c>
    </row>
    <row r="62" spans="1:19" hidden="1" x14ac:dyDescent="0.25">
      <c r="A62" s="93">
        <v>58</v>
      </c>
      <c r="B62" s="59"/>
      <c r="C62" s="59"/>
      <c r="D62" s="59"/>
      <c r="E62" s="59"/>
      <c r="F62" s="59"/>
      <c r="G62" s="58"/>
      <c r="H62" s="59"/>
      <c r="I62" s="59"/>
      <c r="J62" s="58"/>
      <c r="K62" s="58"/>
      <c r="L62" s="58"/>
      <c r="M62" s="58"/>
      <c r="N62" s="58"/>
      <c r="O62" s="58"/>
      <c r="Q62" s="86" t="str">
        <f>IFERROR(VLOOKUP(F62,'Reference data'!$D$16:$E$18,2,0),"")</f>
        <v/>
      </c>
      <c r="S62" s="86" t="e">
        <f>OR(B62="",AND(C62&lt;&gt;"",D62&lt;&gt;"",E62&lt;&gt;"",F62&lt;&gt;"",G62&gt;=50,H62&lt;&gt;"",I62&lt;&gt;"",OR(K62="Yes",O62="Yes",#REF!="Yes",L62="Yes")))</f>
        <v>#REF!</v>
      </c>
    </row>
    <row r="63" spans="1:19" hidden="1" x14ac:dyDescent="0.25">
      <c r="A63" s="93">
        <v>59</v>
      </c>
      <c r="B63" s="59"/>
      <c r="C63" s="59"/>
      <c r="D63" s="59"/>
      <c r="E63" s="59"/>
      <c r="F63" s="59"/>
      <c r="G63" s="58"/>
      <c r="H63" s="59"/>
      <c r="I63" s="59"/>
      <c r="J63" s="58"/>
      <c r="K63" s="58"/>
      <c r="L63" s="58"/>
      <c r="M63" s="58"/>
      <c r="N63" s="58"/>
      <c r="O63" s="58"/>
      <c r="Q63" s="86" t="str">
        <f>IFERROR(VLOOKUP(F63,'Reference data'!$D$16:$E$18,2,0),"")</f>
        <v/>
      </c>
      <c r="S63" s="86" t="e">
        <f>OR(B63="",AND(C63&lt;&gt;"",D63&lt;&gt;"",E63&lt;&gt;"",F63&lt;&gt;"",G63&gt;=50,H63&lt;&gt;"",I63&lt;&gt;"",OR(K63="Yes",O63="Yes",#REF!="Yes",L63="Yes")))</f>
        <v>#REF!</v>
      </c>
    </row>
    <row r="64" spans="1:19" hidden="1" x14ac:dyDescent="0.25">
      <c r="A64" s="93">
        <v>60</v>
      </c>
      <c r="B64" s="59"/>
      <c r="C64" s="59"/>
      <c r="D64" s="59"/>
      <c r="E64" s="59"/>
      <c r="F64" s="59"/>
      <c r="G64" s="58"/>
      <c r="H64" s="59"/>
      <c r="I64" s="59"/>
      <c r="J64" s="58"/>
      <c r="K64" s="58"/>
      <c r="L64" s="58"/>
      <c r="M64" s="58"/>
      <c r="N64" s="58"/>
      <c r="O64" s="58"/>
      <c r="Q64" s="86" t="str">
        <f>IFERROR(VLOOKUP(F64,'Reference data'!$D$16:$E$18,2,0),"")</f>
        <v/>
      </c>
      <c r="S64" s="86" t="e">
        <f>OR(B64="",AND(C64&lt;&gt;"",D64&lt;&gt;"",E64&lt;&gt;"",F64&lt;&gt;"",G64&gt;=50,H64&lt;&gt;"",I64&lt;&gt;"",OR(K64="Yes",O64="Yes",#REF!="Yes",L64="Yes")))</f>
        <v>#REF!</v>
      </c>
    </row>
    <row r="65" spans="1:19" hidden="1" x14ac:dyDescent="0.25">
      <c r="A65" s="93">
        <v>61</v>
      </c>
      <c r="B65" s="59"/>
      <c r="C65" s="59"/>
      <c r="D65" s="59"/>
      <c r="E65" s="59"/>
      <c r="F65" s="59"/>
      <c r="G65" s="58"/>
      <c r="H65" s="59"/>
      <c r="I65" s="59"/>
      <c r="J65" s="58"/>
      <c r="K65" s="58"/>
      <c r="L65" s="58"/>
      <c r="M65" s="58"/>
      <c r="N65" s="58"/>
      <c r="O65" s="58"/>
      <c r="Q65" s="86" t="str">
        <f>IFERROR(VLOOKUP(F65,'Reference data'!$D$16:$E$18,2,0),"")</f>
        <v/>
      </c>
      <c r="S65" s="86" t="e">
        <f>OR(B65="",AND(C65&lt;&gt;"",D65&lt;&gt;"",E65&lt;&gt;"",F65&lt;&gt;"",G65&gt;=50,H65&lt;&gt;"",I65&lt;&gt;"",OR(K65="Yes",O65="Yes",#REF!="Yes",L65="Yes")))</f>
        <v>#REF!</v>
      </c>
    </row>
    <row r="66" spans="1:19" hidden="1" x14ac:dyDescent="0.25">
      <c r="A66" s="93">
        <v>62</v>
      </c>
      <c r="B66" s="59"/>
      <c r="C66" s="59"/>
      <c r="D66" s="59"/>
      <c r="E66" s="59"/>
      <c r="F66" s="59"/>
      <c r="G66" s="58"/>
      <c r="H66" s="59"/>
      <c r="I66" s="59"/>
      <c r="J66" s="58"/>
      <c r="K66" s="58"/>
      <c r="L66" s="58"/>
      <c r="M66" s="58"/>
      <c r="N66" s="58"/>
      <c r="O66" s="58"/>
      <c r="Q66" s="86" t="str">
        <f>IFERROR(VLOOKUP(F66,'Reference data'!$D$16:$E$18,2,0),"")</f>
        <v/>
      </c>
      <c r="S66" s="86" t="e">
        <f>OR(B66="",AND(C66&lt;&gt;"",D66&lt;&gt;"",E66&lt;&gt;"",F66&lt;&gt;"",G66&gt;=50,H66&lt;&gt;"",I66&lt;&gt;"",OR(K66="Yes",O66="Yes",#REF!="Yes",L66="Yes")))</f>
        <v>#REF!</v>
      </c>
    </row>
    <row r="67" spans="1:19" hidden="1" x14ac:dyDescent="0.25">
      <c r="A67" s="93">
        <v>63</v>
      </c>
      <c r="B67" s="59"/>
      <c r="C67" s="59"/>
      <c r="D67" s="59"/>
      <c r="E67" s="59"/>
      <c r="F67" s="59"/>
      <c r="G67" s="58"/>
      <c r="H67" s="59"/>
      <c r="I67" s="59"/>
      <c r="J67" s="58"/>
      <c r="K67" s="58"/>
      <c r="L67" s="58"/>
      <c r="M67" s="58"/>
      <c r="N67" s="58"/>
      <c r="O67" s="58"/>
      <c r="Q67" s="86" t="str">
        <f>IFERROR(VLOOKUP(F67,'Reference data'!$D$16:$E$18,2,0),"")</f>
        <v/>
      </c>
      <c r="S67" s="86" t="e">
        <f>OR(B67="",AND(C67&lt;&gt;"",D67&lt;&gt;"",E67&lt;&gt;"",F67&lt;&gt;"",G67&gt;=50,H67&lt;&gt;"",I67&lt;&gt;"",OR(K67="Yes",O67="Yes",#REF!="Yes",L67="Yes")))</f>
        <v>#REF!</v>
      </c>
    </row>
    <row r="68" spans="1:19" hidden="1" x14ac:dyDescent="0.25">
      <c r="A68" s="93">
        <v>64</v>
      </c>
      <c r="B68" s="59"/>
      <c r="C68" s="59"/>
      <c r="D68" s="59"/>
      <c r="E68" s="59"/>
      <c r="F68" s="59"/>
      <c r="G68" s="58"/>
      <c r="H68" s="59"/>
      <c r="I68" s="59"/>
      <c r="J68" s="58"/>
      <c r="K68" s="58"/>
      <c r="L68" s="58"/>
      <c r="M68" s="58"/>
      <c r="N68" s="58"/>
      <c r="O68" s="58"/>
      <c r="Q68" s="86" t="str">
        <f>IFERROR(VLOOKUP(F68,'Reference data'!$D$16:$E$18,2,0),"")</f>
        <v/>
      </c>
      <c r="S68" s="86" t="e">
        <f>OR(B68="",AND(C68&lt;&gt;"",D68&lt;&gt;"",E68&lt;&gt;"",F68&lt;&gt;"",G68&gt;=50,H68&lt;&gt;"",I68&lt;&gt;"",OR(K68="Yes",O68="Yes",#REF!="Yes",L68="Yes")))</f>
        <v>#REF!</v>
      </c>
    </row>
    <row r="69" spans="1:19" hidden="1" x14ac:dyDescent="0.25">
      <c r="A69" s="93">
        <v>65</v>
      </c>
      <c r="B69" s="59"/>
      <c r="C69" s="59"/>
      <c r="D69" s="59"/>
      <c r="E69" s="59"/>
      <c r="F69" s="59"/>
      <c r="G69" s="58"/>
      <c r="H69" s="59"/>
      <c r="I69" s="59"/>
      <c r="J69" s="58"/>
      <c r="K69" s="58"/>
      <c r="L69" s="58"/>
      <c r="M69" s="58"/>
      <c r="N69" s="58"/>
      <c r="O69" s="58"/>
      <c r="Q69" s="86" t="str">
        <f>IFERROR(VLOOKUP(F69,'Reference data'!$D$16:$E$18,2,0),"")</f>
        <v/>
      </c>
      <c r="S69" s="86" t="e">
        <f>OR(B69="",AND(C69&lt;&gt;"",D69&lt;&gt;"",E69&lt;&gt;"",F69&lt;&gt;"",G69&gt;=50,H69&lt;&gt;"",I69&lt;&gt;"",OR(K69="Yes",O69="Yes",#REF!="Yes",L69="Yes")))</f>
        <v>#REF!</v>
      </c>
    </row>
    <row r="70" spans="1:19" hidden="1" x14ac:dyDescent="0.25">
      <c r="A70" s="93">
        <v>66</v>
      </c>
      <c r="B70" s="59"/>
      <c r="C70" s="59"/>
      <c r="D70" s="59"/>
      <c r="E70" s="59"/>
      <c r="F70" s="59"/>
      <c r="G70" s="58"/>
      <c r="H70" s="59"/>
      <c r="I70" s="59"/>
      <c r="J70" s="58"/>
      <c r="K70" s="58"/>
      <c r="L70" s="58"/>
      <c r="M70" s="58"/>
      <c r="N70" s="58"/>
      <c r="O70" s="58"/>
      <c r="Q70" s="86" t="str">
        <f>IFERROR(VLOOKUP(F70,'Reference data'!$D$16:$E$18,2,0),"")</f>
        <v/>
      </c>
      <c r="S70" s="86" t="e">
        <f>OR(B70="",AND(C70&lt;&gt;"",D70&lt;&gt;"",E70&lt;&gt;"",F70&lt;&gt;"",G70&gt;=50,H70&lt;&gt;"",I70&lt;&gt;"",OR(K70="Yes",O70="Yes",#REF!="Yes",L70="Yes")))</f>
        <v>#REF!</v>
      </c>
    </row>
    <row r="71" spans="1:19" hidden="1" x14ac:dyDescent="0.25">
      <c r="A71" s="93">
        <v>67</v>
      </c>
      <c r="B71" s="59"/>
      <c r="C71" s="59"/>
      <c r="D71" s="59"/>
      <c r="E71" s="59"/>
      <c r="F71" s="59"/>
      <c r="G71" s="58"/>
      <c r="H71" s="59"/>
      <c r="I71" s="59"/>
      <c r="J71" s="58"/>
      <c r="K71" s="58"/>
      <c r="L71" s="58"/>
      <c r="M71" s="58"/>
      <c r="N71" s="58"/>
      <c r="O71" s="58"/>
      <c r="Q71" s="86" t="str">
        <f>IFERROR(VLOOKUP(F71,'Reference data'!$D$16:$E$18,2,0),"")</f>
        <v/>
      </c>
      <c r="S71" s="86" t="e">
        <f>OR(B71="",AND(C71&lt;&gt;"",D71&lt;&gt;"",E71&lt;&gt;"",F71&lt;&gt;"",G71&gt;=50,H71&lt;&gt;"",I71&lt;&gt;"",OR(K71="Yes",O71="Yes",#REF!="Yes",L71="Yes")))</f>
        <v>#REF!</v>
      </c>
    </row>
    <row r="72" spans="1:19" hidden="1" x14ac:dyDescent="0.25">
      <c r="A72" s="93">
        <v>68</v>
      </c>
      <c r="B72" s="59"/>
      <c r="C72" s="59"/>
      <c r="D72" s="59"/>
      <c r="E72" s="59"/>
      <c r="F72" s="59"/>
      <c r="G72" s="58"/>
      <c r="H72" s="59"/>
      <c r="I72" s="59"/>
      <c r="J72" s="58"/>
      <c r="K72" s="58"/>
      <c r="L72" s="58"/>
      <c r="M72" s="58"/>
      <c r="N72" s="58"/>
      <c r="O72" s="58"/>
      <c r="Q72" s="86" t="str">
        <f>IFERROR(VLOOKUP(F72,'Reference data'!$D$16:$E$18,2,0),"")</f>
        <v/>
      </c>
      <c r="S72" s="86" t="e">
        <f>OR(B72="",AND(C72&lt;&gt;"",D72&lt;&gt;"",E72&lt;&gt;"",F72&lt;&gt;"",G72&gt;=50,H72&lt;&gt;"",I72&lt;&gt;"",OR(K72="Yes",O72="Yes",#REF!="Yes",L72="Yes")))</f>
        <v>#REF!</v>
      </c>
    </row>
    <row r="73" spans="1:19" hidden="1" x14ac:dyDescent="0.25">
      <c r="A73" s="93">
        <v>69</v>
      </c>
      <c r="B73" s="59"/>
      <c r="C73" s="59"/>
      <c r="D73" s="59"/>
      <c r="E73" s="59"/>
      <c r="F73" s="59"/>
      <c r="G73" s="58"/>
      <c r="H73" s="59"/>
      <c r="I73" s="59"/>
      <c r="J73" s="58"/>
      <c r="K73" s="58"/>
      <c r="L73" s="58"/>
      <c r="M73" s="58"/>
      <c r="N73" s="58"/>
      <c r="O73" s="58"/>
      <c r="Q73" s="86" t="str">
        <f>IFERROR(VLOOKUP(F73,'Reference data'!$D$16:$E$18,2,0),"")</f>
        <v/>
      </c>
      <c r="S73" s="86" t="e">
        <f>OR(B73="",AND(C73&lt;&gt;"",D73&lt;&gt;"",E73&lt;&gt;"",F73&lt;&gt;"",G73&gt;=50,H73&lt;&gt;"",I73&lt;&gt;"",OR(K73="Yes",O73="Yes",#REF!="Yes",L73="Yes")))</f>
        <v>#REF!</v>
      </c>
    </row>
    <row r="74" spans="1:19" hidden="1" x14ac:dyDescent="0.25">
      <c r="A74" s="93">
        <v>70</v>
      </c>
      <c r="B74" s="59"/>
      <c r="C74" s="59"/>
      <c r="D74" s="59"/>
      <c r="E74" s="59"/>
      <c r="F74" s="59"/>
      <c r="G74" s="58"/>
      <c r="H74" s="59"/>
      <c r="I74" s="59"/>
      <c r="J74" s="58"/>
      <c r="K74" s="58"/>
      <c r="L74" s="58"/>
      <c r="M74" s="58"/>
      <c r="N74" s="58"/>
      <c r="O74" s="58"/>
      <c r="Q74" s="86" t="str">
        <f>IFERROR(VLOOKUP(F74,'Reference data'!$D$16:$E$18,2,0),"")</f>
        <v/>
      </c>
      <c r="S74" s="86" t="e">
        <f>OR(B74="",AND(C74&lt;&gt;"",D74&lt;&gt;"",E74&lt;&gt;"",F74&lt;&gt;"",G74&gt;=50,H74&lt;&gt;"",I74&lt;&gt;"",OR(K74="Yes",O74="Yes",#REF!="Yes",L74="Yes")))</f>
        <v>#REF!</v>
      </c>
    </row>
    <row r="75" spans="1:19" hidden="1" x14ac:dyDescent="0.25">
      <c r="A75" s="93">
        <v>71</v>
      </c>
      <c r="B75" s="59"/>
      <c r="C75" s="59"/>
      <c r="D75" s="59"/>
      <c r="E75" s="59"/>
      <c r="F75" s="59"/>
      <c r="G75" s="58"/>
      <c r="H75" s="59"/>
      <c r="I75" s="59"/>
      <c r="J75" s="58"/>
      <c r="K75" s="58"/>
      <c r="L75" s="58"/>
      <c r="M75" s="58"/>
      <c r="N75" s="58"/>
      <c r="O75" s="58"/>
      <c r="Q75" s="86" t="str">
        <f>IFERROR(VLOOKUP(F75,'Reference data'!$D$16:$E$18,2,0),"")</f>
        <v/>
      </c>
      <c r="S75" s="86" t="e">
        <f>OR(B75="",AND(C75&lt;&gt;"",D75&lt;&gt;"",E75&lt;&gt;"",F75&lt;&gt;"",G75&gt;=50,H75&lt;&gt;"",I75&lt;&gt;"",OR(K75="Yes",O75="Yes",#REF!="Yes",L75="Yes")))</f>
        <v>#REF!</v>
      </c>
    </row>
    <row r="76" spans="1:19" hidden="1" x14ac:dyDescent="0.25">
      <c r="A76" s="93">
        <v>72</v>
      </c>
      <c r="B76" s="59"/>
      <c r="C76" s="59"/>
      <c r="D76" s="59"/>
      <c r="E76" s="59"/>
      <c r="F76" s="59"/>
      <c r="G76" s="58"/>
      <c r="H76" s="59"/>
      <c r="I76" s="59"/>
      <c r="J76" s="58"/>
      <c r="K76" s="58"/>
      <c r="L76" s="58"/>
      <c r="M76" s="58"/>
      <c r="N76" s="58"/>
      <c r="O76" s="58"/>
      <c r="Q76" s="86" t="str">
        <f>IFERROR(VLOOKUP(F76,'Reference data'!$D$16:$E$18,2,0),"")</f>
        <v/>
      </c>
      <c r="S76" s="86" t="e">
        <f>OR(B76="",AND(C76&lt;&gt;"",D76&lt;&gt;"",E76&lt;&gt;"",F76&lt;&gt;"",G76&gt;=50,H76&lt;&gt;"",I76&lt;&gt;"",OR(K76="Yes",O76="Yes",#REF!="Yes",L76="Yes")))</f>
        <v>#REF!</v>
      </c>
    </row>
    <row r="77" spans="1:19" hidden="1" x14ac:dyDescent="0.25">
      <c r="A77" s="93">
        <v>73</v>
      </c>
      <c r="B77" s="59"/>
      <c r="C77" s="59"/>
      <c r="D77" s="59"/>
      <c r="E77" s="59"/>
      <c r="F77" s="59"/>
      <c r="G77" s="58"/>
      <c r="H77" s="59"/>
      <c r="I77" s="59"/>
      <c r="J77" s="58"/>
      <c r="K77" s="58"/>
      <c r="L77" s="58"/>
      <c r="M77" s="58"/>
      <c r="N77" s="58"/>
      <c r="O77" s="58"/>
      <c r="Q77" s="86" t="str">
        <f>IFERROR(VLOOKUP(F77,'Reference data'!$D$16:$E$18,2,0),"")</f>
        <v/>
      </c>
      <c r="S77" s="86" t="e">
        <f>OR(B77="",AND(C77&lt;&gt;"",D77&lt;&gt;"",E77&lt;&gt;"",F77&lt;&gt;"",G77&gt;=50,H77&lt;&gt;"",I77&lt;&gt;"",OR(K77="Yes",O77="Yes",#REF!="Yes",L77="Yes")))</f>
        <v>#REF!</v>
      </c>
    </row>
    <row r="78" spans="1:19" hidden="1" x14ac:dyDescent="0.25">
      <c r="A78" s="93">
        <v>74</v>
      </c>
      <c r="B78" s="59"/>
      <c r="C78" s="59"/>
      <c r="D78" s="59"/>
      <c r="E78" s="59"/>
      <c r="F78" s="59"/>
      <c r="G78" s="58"/>
      <c r="H78" s="59"/>
      <c r="I78" s="59"/>
      <c r="J78" s="58"/>
      <c r="K78" s="58"/>
      <c r="L78" s="58"/>
      <c r="M78" s="58"/>
      <c r="N78" s="58"/>
      <c r="O78" s="58"/>
      <c r="Q78" s="86" t="str">
        <f>IFERROR(VLOOKUP(F78,'Reference data'!$D$16:$E$18,2,0),"")</f>
        <v/>
      </c>
      <c r="S78" s="86" t="e">
        <f>OR(B78="",AND(C78&lt;&gt;"",D78&lt;&gt;"",E78&lt;&gt;"",F78&lt;&gt;"",G78&gt;=50,H78&lt;&gt;"",I78&lt;&gt;"",OR(K78="Yes",O78="Yes",#REF!="Yes",L78="Yes")))</f>
        <v>#REF!</v>
      </c>
    </row>
    <row r="79" spans="1:19" hidden="1" x14ac:dyDescent="0.25">
      <c r="A79" s="93">
        <v>75</v>
      </c>
      <c r="B79" s="59"/>
      <c r="C79" s="59"/>
      <c r="D79" s="59"/>
      <c r="E79" s="59"/>
      <c r="F79" s="59"/>
      <c r="G79" s="58"/>
      <c r="H79" s="59"/>
      <c r="I79" s="59"/>
      <c r="J79" s="58"/>
      <c r="K79" s="58"/>
      <c r="L79" s="58"/>
      <c r="M79" s="58"/>
      <c r="N79" s="58"/>
      <c r="O79" s="58"/>
      <c r="Q79" s="86" t="str">
        <f>IFERROR(VLOOKUP(F79,'Reference data'!$D$16:$E$18,2,0),"")</f>
        <v/>
      </c>
      <c r="S79" s="86" t="e">
        <f>OR(B79="",AND(C79&lt;&gt;"",D79&lt;&gt;"",E79&lt;&gt;"",F79&lt;&gt;"",G79&gt;=50,H79&lt;&gt;"",I79&lt;&gt;"",OR(K79="Yes",O79="Yes",#REF!="Yes",L79="Yes")))</f>
        <v>#REF!</v>
      </c>
    </row>
    <row r="80" spans="1:19" hidden="1" x14ac:dyDescent="0.25">
      <c r="A80" s="93">
        <v>76</v>
      </c>
      <c r="B80" s="59"/>
      <c r="C80" s="59"/>
      <c r="D80" s="59"/>
      <c r="E80" s="59"/>
      <c r="F80" s="59"/>
      <c r="G80" s="58"/>
      <c r="H80" s="59"/>
      <c r="I80" s="59"/>
      <c r="J80" s="58"/>
      <c r="K80" s="58"/>
      <c r="L80" s="58"/>
      <c r="M80" s="58"/>
      <c r="N80" s="58"/>
      <c r="O80" s="58"/>
      <c r="Q80" s="86" t="str">
        <f>IFERROR(VLOOKUP(F80,'Reference data'!$D$16:$E$18,2,0),"")</f>
        <v/>
      </c>
      <c r="S80" s="86" t="e">
        <f>OR(B80="",AND(C80&lt;&gt;"",D80&lt;&gt;"",E80&lt;&gt;"",F80&lt;&gt;"",G80&gt;=50,H80&lt;&gt;"",I80&lt;&gt;"",OR(K80="Yes",O80="Yes",#REF!="Yes",L80="Yes")))</f>
        <v>#REF!</v>
      </c>
    </row>
    <row r="81" spans="1:19" hidden="1" x14ac:dyDescent="0.25">
      <c r="A81" s="93">
        <v>77</v>
      </c>
      <c r="B81" s="59"/>
      <c r="C81" s="59"/>
      <c r="D81" s="59"/>
      <c r="E81" s="59"/>
      <c r="F81" s="59"/>
      <c r="G81" s="58"/>
      <c r="H81" s="59"/>
      <c r="I81" s="59"/>
      <c r="J81" s="58"/>
      <c r="K81" s="58"/>
      <c r="L81" s="58"/>
      <c r="M81" s="58"/>
      <c r="N81" s="58"/>
      <c r="O81" s="58"/>
      <c r="Q81" s="86" t="str">
        <f>IFERROR(VLOOKUP(F81,'Reference data'!$D$16:$E$18,2,0),"")</f>
        <v/>
      </c>
      <c r="S81" s="86" t="e">
        <f>OR(B81="",AND(C81&lt;&gt;"",D81&lt;&gt;"",E81&lt;&gt;"",F81&lt;&gt;"",G81&gt;=50,H81&lt;&gt;"",I81&lt;&gt;"",OR(K81="Yes",O81="Yes",#REF!="Yes",L81="Yes")))</f>
        <v>#REF!</v>
      </c>
    </row>
    <row r="82" spans="1:19" hidden="1" x14ac:dyDescent="0.25">
      <c r="A82" s="93">
        <v>78</v>
      </c>
      <c r="B82" s="59"/>
      <c r="C82" s="59"/>
      <c r="D82" s="59"/>
      <c r="E82" s="59"/>
      <c r="F82" s="59"/>
      <c r="G82" s="58"/>
      <c r="H82" s="59"/>
      <c r="I82" s="59"/>
      <c r="J82" s="58"/>
      <c r="K82" s="58"/>
      <c r="L82" s="58"/>
      <c r="M82" s="58"/>
      <c r="N82" s="58"/>
      <c r="O82" s="58"/>
      <c r="Q82" s="86" t="str">
        <f>IFERROR(VLOOKUP(F82,'Reference data'!$D$16:$E$18,2,0),"")</f>
        <v/>
      </c>
      <c r="S82" s="86" t="e">
        <f>OR(B82="",AND(C82&lt;&gt;"",D82&lt;&gt;"",E82&lt;&gt;"",F82&lt;&gt;"",G82&gt;=50,H82&lt;&gt;"",I82&lt;&gt;"",OR(K82="Yes",O82="Yes",#REF!="Yes",L82="Yes")))</f>
        <v>#REF!</v>
      </c>
    </row>
    <row r="83" spans="1:19" hidden="1" x14ac:dyDescent="0.25">
      <c r="A83" s="93">
        <v>79</v>
      </c>
      <c r="B83" s="59"/>
      <c r="C83" s="59"/>
      <c r="D83" s="59"/>
      <c r="E83" s="59"/>
      <c r="F83" s="59"/>
      <c r="G83" s="58"/>
      <c r="H83" s="59"/>
      <c r="I83" s="59"/>
      <c r="J83" s="58"/>
      <c r="K83" s="58"/>
      <c r="L83" s="58"/>
      <c r="M83" s="58"/>
      <c r="N83" s="58"/>
      <c r="O83" s="58"/>
      <c r="Q83" s="86" t="str">
        <f>IFERROR(VLOOKUP(F83,'Reference data'!$D$16:$E$18,2,0),"")</f>
        <v/>
      </c>
      <c r="S83" s="86" t="e">
        <f>OR(B83="",AND(C83&lt;&gt;"",D83&lt;&gt;"",E83&lt;&gt;"",F83&lt;&gt;"",G83&gt;=50,H83&lt;&gt;"",I83&lt;&gt;"",OR(K83="Yes",O83="Yes",#REF!="Yes",L83="Yes")))</f>
        <v>#REF!</v>
      </c>
    </row>
    <row r="84" spans="1:19" hidden="1" x14ac:dyDescent="0.25">
      <c r="A84" s="93">
        <v>80</v>
      </c>
      <c r="B84" s="59"/>
      <c r="C84" s="59"/>
      <c r="D84" s="59"/>
      <c r="E84" s="59"/>
      <c r="F84" s="59"/>
      <c r="G84" s="58"/>
      <c r="H84" s="59"/>
      <c r="I84" s="59"/>
      <c r="J84" s="58"/>
      <c r="K84" s="58"/>
      <c r="L84" s="58"/>
      <c r="M84" s="58"/>
      <c r="N84" s="58"/>
      <c r="O84" s="58"/>
      <c r="Q84" s="86" t="str">
        <f>IFERROR(VLOOKUP(F84,'Reference data'!$D$16:$E$18,2,0),"")</f>
        <v/>
      </c>
      <c r="S84" s="86" t="e">
        <f>OR(B84="",AND(C84&lt;&gt;"",D84&lt;&gt;"",E84&lt;&gt;"",F84&lt;&gt;"",G84&gt;=50,H84&lt;&gt;"",I84&lt;&gt;"",OR(K84="Yes",O84="Yes",#REF!="Yes",L84="Yes")))</f>
        <v>#REF!</v>
      </c>
    </row>
    <row r="85" spans="1:19" hidden="1" x14ac:dyDescent="0.25">
      <c r="A85" s="93">
        <v>81</v>
      </c>
      <c r="B85" s="59"/>
      <c r="C85" s="59"/>
      <c r="D85" s="59"/>
      <c r="E85" s="59"/>
      <c r="F85" s="59"/>
      <c r="G85" s="58"/>
      <c r="H85" s="59"/>
      <c r="I85" s="59"/>
      <c r="J85" s="58"/>
      <c r="K85" s="58"/>
      <c r="L85" s="58"/>
      <c r="M85" s="58"/>
      <c r="N85" s="58"/>
      <c r="O85" s="58"/>
      <c r="Q85" s="86" t="str">
        <f>IFERROR(VLOOKUP(F85,'Reference data'!$D$16:$E$18,2,0),"")</f>
        <v/>
      </c>
      <c r="S85" s="86" t="e">
        <f>OR(B85="",AND(C85&lt;&gt;"",D85&lt;&gt;"",E85&lt;&gt;"",F85&lt;&gt;"",G85&gt;=50,H85&lt;&gt;"",I85&lt;&gt;"",OR(K85="Yes",O85="Yes",#REF!="Yes",L85="Yes")))</f>
        <v>#REF!</v>
      </c>
    </row>
    <row r="86" spans="1:19" ht="15.75" hidden="1" thickBot="1" x14ac:dyDescent="0.3">
      <c r="A86" s="94">
        <v>82</v>
      </c>
      <c r="B86" s="60"/>
      <c r="C86" s="60"/>
      <c r="D86" s="60"/>
      <c r="E86" s="60"/>
      <c r="F86" s="60"/>
      <c r="G86" s="61"/>
      <c r="H86" s="60"/>
      <c r="I86" s="60"/>
      <c r="J86" s="61"/>
      <c r="K86" s="61"/>
      <c r="L86" s="61"/>
      <c r="M86" s="61"/>
      <c r="N86" s="61"/>
      <c r="O86" s="61"/>
      <c r="Q86" s="86" t="str">
        <f>IFERROR(VLOOKUP(F86,'Reference data'!$D$16:$E$18,2,0),"")</f>
        <v/>
      </c>
      <c r="S86" s="86" t="e">
        <f>OR(B86="",AND(C86&lt;&gt;"",D86&lt;&gt;"",E86&lt;&gt;"",F86&lt;&gt;"",G86&gt;=50,H86&lt;&gt;"",I86&lt;&gt;"",OR(K86="Yes",O86="Yes",#REF!="Yes",L86="Yes")))</f>
        <v>#REF!</v>
      </c>
    </row>
  </sheetData>
  <mergeCells count="1">
    <mergeCell ref="A2:O2"/>
  </mergeCells>
  <conditionalFormatting sqref="C5:I86">
    <cfRule type="expression" dxfId="7" priority="2">
      <formula>AND($B5&lt;&gt;"",C5="")</formula>
    </cfRule>
  </conditionalFormatting>
  <conditionalFormatting sqref="A39:B86">
    <cfRule type="expression" dxfId="6" priority="1">
      <formula>NOT($S39)</formula>
    </cfRule>
  </conditionalFormatting>
  <conditionalFormatting sqref="A5:B38">
    <cfRule type="expression" dxfId="5" priority="11">
      <formula>NOT($R5)</formula>
    </cfRule>
  </conditionalFormatting>
  <dataValidations count="5">
    <dataValidation type="list" allowBlank="1" showInputMessage="1" showErrorMessage="1" sqref="I5:I86 H5:H38">
      <formula1>YEARS_2013</formula1>
    </dataValidation>
    <dataValidation type="list" allowBlank="1" showInputMessage="1" showErrorMessage="1" sqref="H39:H86">
      <formula1>YEARS_2012</formula1>
    </dataValidation>
    <dataValidation type="list" allowBlank="1" showInputMessage="1" showErrorMessage="1" sqref="F5:F86">
      <formula1>CUSTOMER_TYPE</formula1>
    </dataValidation>
    <dataValidation type="list" allowBlank="1" showInputMessage="1" showErrorMessage="1" sqref="K5:O86">
      <formula1>YES_BLANK</formula1>
    </dataValidation>
    <dataValidation type="whole" operator="greaterThanOrEqual" allowBlank="1" showInputMessage="1" showErrorMessage="1" errorTitle="Too few man-days" error="Please report projects that lasts at least 50 man-days_x000a_" sqref="G5:G86">
      <formula1>50</formula1>
    </dataValidation>
  </dataValidations>
  <pageMargins left="0.70866141732283472" right="0.70866141732283472" top="0.74803149606299213" bottom="0.74803149606299213" header="0.31496062992125984" footer="0.31496062992125984"/>
  <pageSetup paperSize="9" scale="75" orientation="landscape" r:id="rId1"/>
  <headerFooter>
    <oddHeader>&amp;L&amp;14Attachment 4.1 to Annex 3. - Project List Table Lot 1 - 02/2018/OP/EITPROC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5"/>
  <sheetViews>
    <sheetView view="pageBreakPreview" zoomScale="130" zoomScaleNormal="100" zoomScaleSheetLayoutView="130" workbookViewId="0">
      <selection activeCell="D11" sqref="D11"/>
    </sheetView>
  </sheetViews>
  <sheetFormatPr defaultColWidth="0" defaultRowHeight="15" zeroHeight="1" x14ac:dyDescent="0.25"/>
  <cols>
    <col min="1" max="1" width="18" customWidth="1"/>
    <col min="2" max="2" width="16.7109375" customWidth="1"/>
    <col min="3" max="3" width="12.7109375" customWidth="1"/>
    <col min="4" max="4" width="9.5703125" customWidth="1"/>
    <col min="5" max="5" width="10.85546875" customWidth="1"/>
    <col min="6" max="6" width="11.85546875" customWidth="1"/>
    <col min="7" max="7" width="13.42578125" customWidth="1"/>
    <col min="8" max="9" width="3" hidden="1" customWidth="1"/>
    <col min="10" max="13" width="0" hidden="1" customWidth="1"/>
    <col min="14" max="15" width="3" hidden="1" customWidth="1"/>
    <col min="16" max="16384" width="9.140625" hidden="1"/>
  </cols>
  <sheetData>
    <row r="1" spans="1:7" ht="18.75" x14ac:dyDescent="0.3">
      <c r="A1" s="65"/>
      <c r="B1" t="s">
        <v>126</v>
      </c>
    </row>
    <row r="2" spans="1:7" ht="21" x14ac:dyDescent="0.35">
      <c r="A2" s="125" t="s">
        <v>132</v>
      </c>
      <c r="B2" s="125"/>
      <c r="C2" s="125"/>
      <c r="D2" s="125"/>
      <c r="E2" s="125"/>
      <c r="F2" s="125"/>
      <c r="G2" s="125"/>
    </row>
    <row r="3" spans="1:7" ht="19.5" thickBot="1" x14ac:dyDescent="0.35">
      <c r="A3" s="29" t="s">
        <v>129</v>
      </c>
    </row>
    <row r="4" spans="1:7" s="3" customFormat="1" ht="64.5" thickBot="1" x14ac:dyDescent="0.3">
      <c r="A4" s="121"/>
      <c r="B4" s="44" t="s">
        <v>55</v>
      </c>
      <c r="C4" s="50" t="s">
        <v>119</v>
      </c>
      <c r="D4" s="38" t="s">
        <v>60</v>
      </c>
      <c r="E4" s="38" t="s">
        <v>121</v>
      </c>
      <c r="F4" s="118" t="s">
        <v>135</v>
      </c>
      <c r="G4" s="118" t="s">
        <v>122</v>
      </c>
    </row>
    <row r="5" spans="1:7" x14ac:dyDescent="0.25">
      <c r="A5" s="39">
        <v>2015</v>
      </c>
      <c r="B5" s="45">
        <f>COUNTIFS('Projects List'!$H:$H,'Projects Evaluation'!$A5)</f>
        <v>0</v>
      </c>
      <c r="C5" s="51">
        <f>COUNTIFS('Projects List'!$H:$H,'Projects Evaluation'!$A5,'Projects List'!K:K,"Yes")</f>
        <v>0</v>
      </c>
      <c r="D5" s="37">
        <f>COUNTIFS('Projects List'!$H:$H,'Projects Evaluation'!$A5,'Projects List'!L:L,"Yes")</f>
        <v>0</v>
      </c>
      <c r="E5" s="37">
        <f>COUNTIFS('Projects List'!$H:$H,'Projects Evaluation'!$A5,'Projects List'!M:M,"Yes")</f>
        <v>0</v>
      </c>
      <c r="F5" s="37">
        <f>COUNTIFS('Projects List'!$H:$H,'Projects Evaluation'!$A5,'Projects List'!N:N,"Yes")</f>
        <v>0</v>
      </c>
      <c r="G5" s="37">
        <f>COUNTIFS('Projects List'!$H:$H,'Projects Evaluation'!$A5,'Projects List'!O:O,"Yes")</f>
        <v>0</v>
      </c>
    </row>
    <row r="6" spans="1:7" x14ac:dyDescent="0.25">
      <c r="A6" s="40">
        <v>2016</v>
      </c>
      <c r="B6" s="46">
        <f>COUNTIFS('Projects List'!$H:$H,'Projects Evaluation'!$A6)</f>
        <v>0</v>
      </c>
      <c r="C6" s="4">
        <f>COUNTIFS('Projects List'!$H:$H,'Projects Evaluation'!$A6,'Projects List'!K:K,"Yes")</f>
        <v>0</v>
      </c>
      <c r="D6" s="34">
        <f>COUNTIFS('Projects List'!$H:$H,'Projects Evaluation'!$A6,'Projects List'!L:L,"Yes")</f>
        <v>0</v>
      </c>
      <c r="E6" s="34">
        <f>COUNTIFS('Projects List'!$H:$H,'Projects Evaluation'!$A6,'Projects List'!O:O,"Yes")</f>
        <v>0</v>
      </c>
      <c r="F6" s="37">
        <f>COUNTIFS('Projects List'!$H:$H,'Projects Evaluation'!$A6,'Projects List'!N:N,"Yes")</f>
        <v>0</v>
      </c>
      <c r="G6" s="34">
        <f>COUNTIFS('Projects List'!$H:$H,'Projects Evaluation'!$A6,'Projects List'!P:P,"Yes")</f>
        <v>0</v>
      </c>
    </row>
    <row r="7" spans="1:7" x14ac:dyDescent="0.25">
      <c r="A7" s="41">
        <v>2017</v>
      </c>
      <c r="B7" s="47">
        <f>COUNTIFS('Projects List'!$H:$H,'Projects Evaluation'!$A7)</f>
        <v>0</v>
      </c>
      <c r="C7" s="52">
        <f>COUNTIFS('Projects List'!$H:$H,'Projects Evaluation'!$A7,'Projects List'!K:K,"Yes")</f>
        <v>0</v>
      </c>
      <c r="D7" s="35">
        <f>COUNTIFS('Projects List'!$H:$H,'Projects Evaluation'!$A7,'Projects List'!L:L,"Yes")</f>
        <v>0</v>
      </c>
      <c r="E7" s="35">
        <f>COUNTIFS('Projects List'!$H:$H,'Projects Evaluation'!$A7,'Projects List'!O:O,"Yes")</f>
        <v>0</v>
      </c>
      <c r="F7" s="37">
        <f>COUNTIFS('Projects List'!$H:$H,'Projects Evaluation'!$A7,'Projects List'!N:N,"Yes")</f>
        <v>0</v>
      </c>
      <c r="G7" s="35">
        <f>COUNTIFS('Projects List'!$H:$H,'Projects Evaluation'!$A7,'Projects List'!P:P,"Yes")</f>
        <v>0</v>
      </c>
    </row>
    <row r="8" spans="1:7" s="28" customFormat="1" ht="15.75" x14ac:dyDescent="0.25">
      <c r="A8" s="42" t="s">
        <v>61</v>
      </c>
      <c r="B8" s="48">
        <f t="shared" ref="B8:E8" si="0">+SUM(B5:B7)</f>
        <v>0</v>
      </c>
      <c r="C8" s="53">
        <f t="shared" si="0"/>
        <v>0</v>
      </c>
      <c r="D8" s="27">
        <f t="shared" si="0"/>
        <v>0</v>
      </c>
      <c r="E8" s="27">
        <f t="shared" si="0"/>
        <v>0</v>
      </c>
      <c r="F8" s="27">
        <f t="shared" ref="F8:G8" si="1">+SUM(F5:F7)</f>
        <v>0</v>
      </c>
      <c r="G8" s="27">
        <f t="shared" si="1"/>
        <v>0</v>
      </c>
    </row>
    <row r="9" spans="1:7" ht="15.75" thickBot="1" x14ac:dyDescent="0.3">
      <c r="A9" s="43" t="s">
        <v>63</v>
      </c>
      <c r="B9" s="49">
        <v>8</v>
      </c>
      <c r="C9" s="54">
        <v>4</v>
      </c>
      <c r="D9" s="36">
        <v>1</v>
      </c>
      <c r="E9" s="36">
        <v>1</v>
      </c>
      <c r="F9" s="36">
        <v>1</v>
      </c>
      <c r="G9" s="36">
        <v>1</v>
      </c>
    </row>
    <row r="10" spans="1:7" s="28" customFormat="1" ht="30" x14ac:dyDescent="0.25">
      <c r="A10" s="62" t="s">
        <v>128</v>
      </c>
      <c r="B10" s="48">
        <f>COUNTIFS('Projects List'!$J$5:$J$86,"&gt;0")</f>
        <v>0</v>
      </c>
      <c r="C10" s="53">
        <f>COUNTIFS('Projects List'!$J$5:$J$86,"&gt;0",'Projects List'!K5:K86,"Yes")</f>
        <v>0</v>
      </c>
      <c r="D10" s="120">
        <f>COUNTIFS('Projects List'!$J$5:$J$86,"&gt;0",'Projects List'!L5:L86,"Yes")</f>
        <v>0</v>
      </c>
      <c r="E10" s="27">
        <f>COUNTIFS('Projects List'!$J$5:$J$86,"&gt;0",'Projects List'!M5:M86,"Yes")</f>
        <v>0</v>
      </c>
      <c r="F10" s="27">
        <f>COUNTIFS('Projects List'!$J$5:$J$86,"&gt;0",'Projects List'!N5:N86,"Yes")</f>
        <v>0</v>
      </c>
      <c r="G10" s="27">
        <f>COUNTIFS('Projects List'!$J$5:$J$86,"&gt;0",'Projects List'!O5:O86,"Yes")</f>
        <v>0</v>
      </c>
    </row>
    <row r="11" spans="1:7" ht="15.75" thickBot="1" x14ac:dyDescent="0.3">
      <c r="A11" s="43" t="s">
        <v>134</v>
      </c>
      <c r="B11" s="49">
        <v>4</v>
      </c>
      <c r="C11" s="54">
        <v>1</v>
      </c>
      <c r="D11" s="36"/>
      <c r="E11" s="36">
        <v>1</v>
      </c>
      <c r="F11" s="36">
        <v>1</v>
      </c>
      <c r="G11" s="36">
        <v>1</v>
      </c>
    </row>
    <row r="12" spans="1:7" hidden="1" x14ac:dyDescent="0.25"/>
    <row r="13" spans="1:7" hidden="1" x14ac:dyDescent="0.25">
      <c r="A13" t="b">
        <f>AND(B15:G15,B13:G13)</f>
        <v>0</v>
      </c>
      <c r="B13" t="b">
        <f>B9&lt;=B8</f>
        <v>0</v>
      </c>
      <c r="C13" t="b">
        <f t="shared" ref="C13:E15" si="2">C9&lt;=C8</f>
        <v>0</v>
      </c>
      <c r="D13" t="b">
        <f t="shared" si="2"/>
        <v>0</v>
      </c>
      <c r="E13" t="b">
        <f t="shared" si="2"/>
        <v>0</v>
      </c>
    </row>
    <row r="14" spans="1:7" hidden="1" x14ac:dyDescent="0.25"/>
    <row r="15" spans="1:7" hidden="1" x14ac:dyDescent="0.25">
      <c r="B15" t="b">
        <f>B11&lt;=B10</f>
        <v>0</v>
      </c>
      <c r="C15" t="b">
        <f t="shared" si="2"/>
        <v>0</v>
      </c>
      <c r="D15" t="b">
        <f t="shared" si="2"/>
        <v>1</v>
      </c>
      <c r="E15" t="b">
        <f t="shared" si="2"/>
        <v>0</v>
      </c>
    </row>
  </sheetData>
  <mergeCells count="1">
    <mergeCell ref="A2:G2"/>
  </mergeCells>
  <conditionalFormatting sqref="B8:F8">
    <cfRule type="expression" dxfId="4" priority="7">
      <formula>NOT(B13)</formula>
    </cfRule>
  </conditionalFormatting>
  <conditionalFormatting sqref="B10:E10">
    <cfRule type="expression" dxfId="3" priority="6">
      <formula>NOT(B15)</formula>
    </cfRule>
  </conditionalFormatting>
  <conditionalFormatting sqref="G8">
    <cfRule type="expression" dxfId="2" priority="3">
      <formula>NOT(G13)</formula>
    </cfRule>
  </conditionalFormatting>
  <conditionalFormatting sqref="F10">
    <cfRule type="expression" dxfId="1" priority="2">
      <formula>NOT(F15)</formula>
    </cfRule>
  </conditionalFormatting>
  <conditionalFormatting sqref="G10">
    <cfRule type="expression" dxfId="0" priority="1">
      <formula>NOT(G15)</formula>
    </cfRule>
  </conditionalFormatting>
  <pageMargins left="0.70866141732283472" right="0.70866141732283472" top="0.74803149606299213" bottom="0.74803149606299213" header="0.31496062992125984" footer="0.31496062992125984"/>
  <pageSetup paperSize="9" orientation="landscape" r:id="rId1"/>
  <headerFooter>
    <oddHeader>&amp;L&amp;14Attachment 4.1 to Annex 3 - Projects Evaluation Lot 1 - 02/2018/OP/EITPROC</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15a1405-0245-46da-834c-0baab4fc940b">EITRECORD-43-709898</_dlc_DocId>
    <_dlc_DocIdUrl xmlns="f15a1405-0245-46da-834c-0baab4fc940b">
      <Url>https://duna.eit.europa.eu/EIT/_layouts/15/DocIdRedir.aspx?ID=EITRECORD-43-709898</Url>
      <Description>EITRECORD-43-709898</Description>
    </_dlc_DocIdUrl>
    <Security_x0020_Level xmlns="f15a1405-0245-46da-834c-0baab4fc940b">Confidential EIT</Security_x0020_Level>
    <TaxKeywordTaxHTField xmlns="f15a1405-0245-46da-834c-0baab4fc940b" xsi:nil="true"/>
    <Meeting_x0020_Date xmlns="f15a1405-0245-46da-834c-0baab4fc940b" xsi:nil="true"/>
    <DLCPolicyLabelClientValue xmlns="f15a1405-0245-46da-834c-0baab4fc940b">{_UIVersionString}</DLCPolicyLabelClientValue>
    <Unit xmlns="f15a1405-0245-46da-834c-0baab4fc940b" xsi:nil="true"/>
    <IconOverlay xmlns="http://schemas.microsoft.com/sharepoint/v4" xsi:nil="true"/>
    <TaxCatchAll xmlns="f15a1405-0245-46da-834c-0baab4fc940b"/>
    <DLCPolicyLabelLock xmlns="f15a1405-0245-46da-834c-0baab4fc940b" xsi:nil="true"/>
    <Year xmlns="f15a1405-0245-46da-834c-0baab4fc940b" xsi:nil="true"/>
    <FP_x0020_Lookup xmlns="f15a1405-0245-46da-834c-0baab4fc940b" xsi:nil="true"/>
    <GA_x0020_Year xmlns="f15a1405-0245-46da-834c-0baab4fc940b" xsi:nil="true"/>
    <KIC xmlns="f15a1405-0245-46da-834c-0baab4fc940b" xsi:nil="true"/>
    <_dlc_BarcodeImage xmlns="f15a1405-0245-46da-834c-0baab4fc940b" xsi:nil="true"/>
    <DLCPolicyLabelValue xmlns="f15a1405-0245-46da-834c-0baab4fc940b">0.3</DLCPolicyLabelValue>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IT Doc" ma:contentTypeID="0x010100ACFC544E695238468FB7B0D96C470CE600C25616D66E9788468EBF3E5B897C8767" ma:contentTypeVersion="64" ma:contentTypeDescription="" ma:contentTypeScope="" ma:versionID="8da6ef25c1220ba47ea1566ed6fd58b2">
  <xsd:schema xmlns:xsd="http://www.w3.org/2001/XMLSchema" xmlns:xs="http://www.w3.org/2001/XMLSchema" xmlns:p="http://schemas.microsoft.com/office/2006/metadata/properties" xmlns:ns1="http://schemas.microsoft.com/sharepoint/v3" xmlns:ns2="f15a1405-0245-46da-834c-0baab4fc940b" xmlns:ns3="http://schemas.microsoft.com/sharepoint/v4" targetNamespace="http://schemas.microsoft.com/office/2006/metadata/properties" ma:root="true" ma:fieldsID="ba1d5d77e19429a368f2c564e168612d" ns1:_="" ns2:_="" ns3:_="">
    <xsd:import namespace="http://schemas.microsoft.com/sharepoint/v3"/>
    <xsd:import namespace="f15a1405-0245-46da-834c-0baab4fc940b"/>
    <xsd:import namespace="http://schemas.microsoft.com/sharepoint/v4"/>
    <xsd:element name="properties">
      <xsd:complexType>
        <xsd:sequence>
          <xsd:element name="documentManagement">
            <xsd:complexType>
              <xsd:all>
                <xsd:element ref="ns2:FP_x0020_Lookup" minOccurs="0"/>
                <xsd:element ref="ns2:FP_x0020_Lookup_x003a_L2" minOccurs="0"/>
                <xsd:element ref="ns2:FP_x0020_Lookup_x003a_L1" minOccurs="0"/>
                <xsd:element ref="ns2:TaxKeywordTaxHTField" minOccurs="0"/>
                <xsd:element ref="ns2:TaxCatchAll" minOccurs="0"/>
                <xsd:element ref="ns2:_dlc_DocId" minOccurs="0"/>
                <xsd:element ref="ns2:_dlc_DocIdUrl" minOccurs="0"/>
                <xsd:element ref="ns2:_dlc_DocIdPersistId" minOccurs="0"/>
                <xsd:element ref="ns2:Year" minOccurs="0"/>
                <xsd:element ref="ns2:Unit" minOccurs="0"/>
                <xsd:element ref="ns2:GA_x0020_Year" minOccurs="0"/>
                <xsd:element ref="ns2:KIC" minOccurs="0"/>
                <xsd:element ref="ns2:Security_x0020_Level" minOccurs="0"/>
                <xsd:element ref="ns2:_dlc_BarcodeValue" minOccurs="0"/>
                <xsd:element ref="ns2:_dlc_BarcodeImage" minOccurs="0"/>
                <xsd:element ref="ns2:_dlc_BarcodePreview" minOccurs="0"/>
                <xsd:element ref="ns2:DLCPolicyLabelValue" minOccurs="0"/>
                <xsd:element ref="ns2:DLCPolicyLabelClientValue" minOccurs="0"/>
                <xsd:element ref="ns2:DLCPolicyLabelLock" minOccurs="0"/>
                <xsd:element ref="ns2:Meeting_x0020_Date" minOccurs="0"/>
                <xsd:element ref="ns1:_dlc_Exempt"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a1405-0245-46da-834c-0baab4fc940b" elementFormDefault="qualified">
    <xsd:import namespace="http://schemas.microsoft.com/office/2006/documentManagement/types"/>
    <xsd:import namespace="http://schemas.microsoft.com/office/infopath/2007/PartnerControls"/>
    <xsd:element name="FP_x0020_Lookup" ma:index="8" nillable="true" ma:displayName="FP Lookup" ma:list="{8b993e70-8fa8-42f4-9c02-dfd94b5524dc}" ma:internalName="FP_x0020_Lookup" ma:showField="L1_x002d_L2" ma:web="f15a1405-0245-46da-834c-0baab4fc940b">
      <xsd:simpleType>
        <xsd:restriction base="dms:Lookup"/>
      </xsd:simpleType>
    </xsd:element>
    <xsd:element name="FP_x0020_Lookup_x003a_L2" ma:index="9" nillable="true" ma:displayName="FP Lookup:L2" ma:list="{8b993e70-8fa8-42f4-9c02-dfd94b5524dc}" ma:internalName="FP_x0020_Lookup_x003A_L2" ma:readOnly="true" ma:showField="_x004c_2" ma:web="f15a1405-0245-46da-834c-0baab4fc940b">
      <xsd:simpleType>
        <xsd:restriction base="dms:Lookup"/>
      </xsd:simpleType>
    </xsd:element>
    <xsd:element name="FP_x0020_Lookup_x003a_L1" ma:index="10" nillable="true" ma:displayName="FP Lookup:L1" ma:list="{8b993e70-8fa8-42f4-9c02-dfd94b5524dc}" ma:internalName="FP_x0020_Lookup_x003A_L1" ma:readOnly="true" ma:showField="Title" ma:web="f15a1405-0245-46da-834c-0baab4fc940b">
      <xsd:simpleType>
        <xsd:restriction base="dms:Lookup"/>
      </xsd:simpleType>
    </xsd:element>
    <xsd:element name="TaxKeywordTaxHTField" ma:index="11" nillable="true" ma:displayName="TaxKeywordTaxHTField" ma:hidden="true" ma:internalName="TaxKeywordTaxHTField">
      <xsd:simpleType>
        <xsd:restriction base="dms:Note"/>
      </xsd:simpleType>
    </xsd:element>
    <xsd:element name="TaxCatchAll" ma:index="12" nillable="true" ma:displayName="Taxonomy Catch All Column" ma:description="" ma:hidden="true" ma:list="{7a0e51a6-dc35-4e87-9412-402cd4c6cbae}" ma:internalName="TaxCatchAll" ma:showField="CatchAllData" ma:web="f15a1405-0245-46da-834c-0baab4fc940b">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Year" ma:index="16" nillable="true" ma:displayName="Year" ma:format="Dropdown" ma:internalName="Year">
      <xsd:simpleType>
        <xsd:restriction base="dms:Choice">
          <xsd:enumeration value="2008"/>
          <xsd:enumeration value="2009"/>
          <xsd:enumeration value="2010"/>
          <xsd:enumeration value="2011"/>
          <xsd:enumeration value="2012"/>
          <xsd:enumeration value="2013"/>
          <xsd:enumeration value="2014"/>
          <xsd:enumeration value="2015"/>
          <xsd:enumeration value="2016"/>
          <xsd:enumeration value="2017"/>
        </xsd:restriction>
      </xsd:simpleType>
    </xsd:element>
    <xsd:element name="Unit" ma:index="17" nillable="true" ma:displayName="Unit" ma:format="Dropdown" ma:internalName="Unit">
      <xsd:simpleType>
        <xsd:restriction base="dms:Choice">
          <xsd:enumeration value="MT"/>
          <xsd:enumeration value="DIR"/>
          <xsd:enumeration value="SAF"/>
          <xsd:enumeration value="PAM"/>
          <xsd:enumeration value="PAC"/>
        </xsd:restriction>
      </xsd:simpleType>
    </xsd:element>
    <xsd:element name="GA_x0020_Year" ma:index="18" nillable="true" ma:displayName="GA Year" ma:format="Dropdown" ma:internalName="GA_x0020_Year">
      <xsd:simpleType>
        <xsd:restriction base="dms:Choice">
          <xsd:enumeration value="2010"/>
          <xsd:enumeration value="2011"/>
          <xsd:enumeration value="2012"/>
          <xsd:enumeration value="2013"/>
          <xsd:enumeration value="2014"/>
          <xsd:enumeration value="2015"/>
          <xsd:enumeration value="2016"/>
          <xsd:enumeration value="2017"/>
        </xsd:restriction>
      </xsd:simpleType>
    </xsd:element>
    <xsd:element name="KIC" ma:index="19" nillable="true" ma:displayName="KIC" ma:format="Dropdown" ma:internalName="KIC" ma:readOnly="false">
      <xsd:simpleType>
        <xsd:restriction base="dms:Choice">
          <xsd:enumeration value="EIT Digital"/>
          <xsd:enumeration value="KIC InnoEnergy"/>
          <xsd:enumeration value="Climate KIC"/>
          <xsd:enumeration value="EIT Health"/>
          <xsd:enumeration value="EIT Raw Materials"/>
        </xsd:restriction>
      </xsd:simpleType>
    </xsd:element>
    <xsd:element name="Security_x0020_Level" ma:index="20" nillable="true" ma:displayName="Security Level" ma:default="Confidential EIT" ma:format="Dropdown" ma:hidden="true" ma:internalName="Security_x0020_Level" ma:readOnly="false">
      <xsd:simpleType>
        <xsd:restriction base="dms:Choice">
          <xsd:enumeration value="Public"/>
          <xsd:enumeration value="Confidential EIT and KICs"/>
          <xsd:enumeration value="Confidential EIT"/>
          <xsd:enumeration value="Secret"/>
          <xsd:enumeration value="TOP Secret"/>
        </xsd:restriction>
      </xsd:simpleType>
    </xsd:element>
    <xsd:element name="_dlc_BarcodeValue" ma:index="21" nillable="true" ma:displayName="Barcode Value" ma:description="The value of the barcode assigned to this item." ma:internalName="_dlc_BarcodeValue" ma:readOnly="true">
      <xsd:simpleType>
        <xsd:restriction base="dms:Text"/>
      </xsd:simpleType>
    </xsd:element>
    <xsd:element name="_dlc_BarcodeImage" ma:index="22" nillable="true" ma:displayName="Barcode Image" ma:description="" ma:hidden="true" ma:internalName="_dlc_BarcodeImage" ma:readOnly="false">
      <xsd:simpleType>
        <xsd:restriction base="dms:Note"/>
      </xsd:simpleType>
    </xsd:element>
    <xsd:element name="_dlc_BarcodePreview" ma:index="23"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LCPolicyLabelValue" ma:index="2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6" nillable="true" ma:displayName="Label Locked" ma:description="Indicates whether the label should be updated when item properties are modified." ma:hidden="true" ma:internalName="DLCPolicyLabelLock" ma:readOnly="false">
      <xsd:simpleType>
        <xsd:restriction base="dms:Text"/>
      </xsd:simpleType>
    </xsd:element>
    <xsd:element name="Meeting_x0020_Date" ma:index="28" nillable="true" ma:displayName="Doc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EIT Doc</p:Name>
  <p:Description/>
  <p:Statement/>
  <p:PolicyItems>
    <p:PolicyItem featureId="Microsoft.Office.RecordsManagement.PolicyFeatures.PolicyLabel" staticId="0x010100ACFC544E695238468FB7B0D96C470CE600C25616D66E9788468EBF3E5B897C8767|801092262" UniqueId="3fd3f222-80b6-4bc4-899d-d6a3031c465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 featureId="Microsoft.Office.RecordsManagement.PolicyFeatures.PolicyAudit" staticId="0x010100ACFC544E695238468FB7B0D96C470CE600C25616D66E9788468EBF3E5B897C8767|8138272" UniqueId="42ae6e2f-89f0-4647-93ad-4a6d579bcf61">
      <p:Name>Auditing</p:Name>
      <p:Description>Audits user actions on documents and list items to the Audit Log.</p:Description>
      <p:CustomData>
        <Audit>
          <Update/>
          <View/>
          <CheckInOut/>
          <MoveCopy/>
          <DeleteRestore/>
        </Audit>
      </p:CustomData>
    </p:PolicyItem>
  </p:PolicyItems>
</p:Policy>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Barcode Generator</Name>
    <Synchronization>Synchronous</Synchronization>
    <Type>10001</Type>
    <SequenceNumber>1000</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10002</Type>
    <SequenceNumber>1001</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10004</Type>
    <SequenceNumber>1002</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10006</Type>
    <SequenceNumber>1003</SequenceNumber>
    <Url/>
    <Assembly>Microsoft.Office.Policy, Version=15.0.0.0, Culture=neutral, PublicKeyToken=71e9bce111e9429c</Assembly>
    <Class>Microsoft.Office.RecordsManagement.Internal.BarcodeHandler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Props1.xml><?xml version="1.0" encoding="utf-8"?>
<ds:datastoreItem xmlns:ds="http://schemas.openxmlformats.org/officeDocument/2006/customXml" ds:itemID="{6AF3C231-701D-4155-BBD7-DA32542EB452}">
  <ds:schemaRef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purl.org/dc/terms/"/>
    <ds:schemaRef ds:uri="f15a1405-0245-46da-834c-0baab4fc940b"/>
    <ds:schemaRef ds:uri="http://schemas.microsoft.com/sharepoint/v3"/>
    <ds:schemaRef ds:uri="http://schemas.microsoft.com/sharepoint/v4"/>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87FDB26-664B-4F5B-9932-44F56C3855EA}">
  <ds:schemaRefs>
    <ds:schemaRef ds:uri="http://schemas.microsoft.com/office/2006/metadata/customXsn"/>
  </ds:schemaRefs>
</ds:datastoreItem>
</file>

<file path=customXml/itemProps3.xml><?xml version="1.0" encoding="utf-8"?>
<ds:datastoreItem xmlns:ds="http://schemas.openxmlformats.org/officeDocument/2006/customXml" ds:itemID="{1A7C43C7-81E1-4031-97FA-33FD36ED835E}">
  <ds:schemaRefs>
    <ds:schemaRef ds:uri="http://schemas.microsoft.com/sharepoint/v3/contenttype/forms"/>
  </ds:schemaRefs>
</ds:datastoreItem>
</file>

<file path=customXml/itemProps4.xml><?xml version="1.0" encoding="utf-8"?>
<ds:datastoreItem xmlns:ds="http://schemas.openxmlformats.org/officeDocument/2006/customXml" ds:itemID="{383C390B-B6FA-4B79-BFB8-96905FB34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a1405-0245-46da-834c-0baab4fc940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1ABD598-C080-4A67-BF9E-2D53F8C5C3D7}">
  <ds:schemaRefs>
    <ds:schemaRef ds:uri="office.server.policy"/>
  </ds:schemaRefs>
</ds:datastoreItem>
</file>

<file path=customXml/itemProps6.xml><?xml version="1.0" encoding="utf-8"?>
<ds:datastoreItem xmlns:ds="http://schemas.openxmlformats.org/officeDocument/2006/customXml" ds:itemID="{74EA639D-B3EF-495A-839D-F11C8A74C3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ANNEXES</vt:lpstr>
      <vt:lpstr>Connection Table</vt:lpstr>
      <vt:lpstr>Staff Capacity</vt:lpstr>
      <vt:lpstr>Technical Expertise Table</vt:lpstr>
      <vt:lpstr>Technical Capacity</vt:lpstr>
      <vt:lpstr>Reference data</vt:lpstr>
      <vt:lpstr>Projects List</vt:lpstr>
      <vt:lpstr>Projects Evaluation</vt:lpstr>
      <vt:lpstr>CUSTOMER_TYPE</vt:lpstr>
      <vt:lpstr>EMPLOYMENT</vt:lpstr>
      <vt:lpstr>EXP_REQ</vt:lpstr>
      <vt:lpstr>ANNEXES!Print_Area</vt:lpstr>
      <vt:lpstr>'Connection Table'!Print_Area</vt:lpstr>
      <vt:lpstr>'Projects Evaluation'!Print_Area</vt:lpstr>
      <vt:lpstr>'Projects List'!Print_Area</vt:lpstr>
      <vt:lpstr>'Reference data'!Print_Area</vt:lpstr>
      <vt:lpstr>'Staff Capacity'!Print_Area</vt:lpstr>
      <vt:lpstr>'Technical Capacity'!Print_Area</vt:lpstr>
      <vt:lpstr>'Technical Expertise Table'!Print_Area</vt:lpstr>
      <vt:lpstr>'Connection Table'!Print_Titles</vt:lpstr>
      <vt:lpstr>'Projects List'!Print_Titles</vt:lpstr>
      <vt:lpstr>'Technical Expertise Table'!Print_Titles</vt:lpstr>
      <vt:lpstr>PROFILE</vt:lpstr>
      <vt:lpstr>PROFILE_LOOKUP</vt:lpstr>
      <vt:lpstr>YEARS_2012</vt:lpstr>
      <vt:lpstr>YEARS_2013</vt:lpstr>
      <vt:lpstr>YES_BLANK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Kantor</dc:creator>
  <cp:lastModifiedBy>Judit Pasztor</cp:lastModifiedBy>
  <dcterms:created xsi:type="dcterms:W3CDTF">2018-04-26T13:38:16Z</dcterms:created>
  <dcterms:modified xsi:type="dcterms:W3CDTF">2018-05-08T12:39:13Z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Order">
    <vt:r8>6300</vt:r8>
  </property>
  <property fmtid="{D5CDD505-2E9C-101B-9397-08002B2CF9AE}" pid="4" name="URL">
    <vt:lpwstr/>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ntentTypeId">
    <vt:lpwstr>0x010100ACFC544E695238468FB7B0D96C470CE600C25616D66E9788468EBF3E5B897C8767</vt:lpwstr>
  </property>
  <property fmtid="{D5CDD505-2E9C-101B-9397-08002B2CF9AE}" pid="9" name="TemplateUrl">
    <vt:lpwstr/>
  </property>
  <property fmtid="{D5CDD505-2E9C-101B-9397-08002B2CF9AE}" pid="10" name="_dlc_DocIdItemGuid">
    <vt:lpwstr>81c4c205-b83a-4245-aae1-915158415277</vt:lpwstr>
  </property>
  <property fmtid="{D5CDD505-2E9C-101B-9397-08002B2CF9AE}" pid="11" name="Scope">
    <vt:lpwstr/>
  </property>
  <property fmtid="{D5CDD505-2E9C-101B-9397-08002B2CF9AE}" pid="12" name="_docset_NoMedatataSyncRequired">
    <vt:lpwstr>False</vt:lpwstr>
  </property>
</Properties>
</file>